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829" activeTab="0"/>
  </bookViews>
  <sheets>
    <sheet name="シート1" sheetId="1" r:id="rId1"/>
    <sheet name="シート2-介護保険・包括ｼｽﾃﾑ展開" sheetId="2" r:id="rId2"/>
    <sheet name="シート3-介護保険・包括ｼｽﾃﾑ展開" sheetId="3" r:id="rId3"/>
    <sheet name="シート2-社会資源・関係機関連携" sheetId="4" r:id="rId4"/>
    <sheet name="シート3-社会資源・関係機関連携" sheetId="5" r:id="rId5"/>
    <sheet name="シート2-状態応じた多様ｻｰﾋﾞｽ" sheetId="6" r:id="rId6"/>
    <sheet name="シート3-状態応じた多様ｻｰﾋﾞｽ" sheetId="7" r:id="rId7"/>
    <sheet name="シート2-入退院時医療連携" sheetId="8" r:id="rId8"/>
    <sheet name="シート3-入退院時医療連携" sheetId="9" r:id="rId9"/>
    <sheet name="シート2-看取り看護ｻｰﾋﾞｽ活用" sheetId="10" r:id="rId10"/>
    <sheet name="シート3-看取り看護ｻｰﾋﾞｽ活用" sheetId="11" r:id="rId11"/>
    <sheet name="シート2-認知症" sheetId="12" r:id="rId12"/>
    <sheet name="シート3-認知症" sheetId="13" r:id="rId13"/>
    <sheet name="シート2-ﾘﾊﾋﾞﾘ福祉用具" sheetId="14" r:id="rId14"/>
    <sheet name="シート3-ﾘﾊﾋﾞﾘ福祉用具" sheetId="15" r:id="rId15"/>
    <sheet name="シート2-家族への支援視点" sheetId="16" r:id="rId16"/>
    <sheet name="シート3-家族への支援視点" sheetId="17" r:id="rId17"/>
    <sheet name="集計用シート（専門Ⅱ）" sheetId="18" r:id="rId18"/>
    <sheet name="リスト" sheetId="19" state="hidden" r:id="rId19"/>
  </sheets>
  <definedNames>
    <definedName name="_xlnm.Print_Area" localSheetId="0">'シート1'!$A$1:$S$63</definedName>
    <definedName name="_xlnm.Print_Area" localSheetId="13">'シート2-ﾘﾊﾋﾞﾘ福祉用具'!$A$1:$AD$30</definedName>
    <definedName name="_xlnm.Print_Area" localSheetId="15">'シート2-家族への支援視点'!$A$1:$AD$31</definedName>
    <definedName name="_xlnm.Print_Area" localSheetId="1">'シート2-介護保険・包括ｼｽﾃﾑ展開'!$A$1:$AD$32</definedName>
    <definedName name="_xlnm.Print_Area" localSheetId="9">'シート2-看取り看護ｻｰﾋﾞｽ活用'!$A$1:$AD$32</definedName>
    <definedName name="_xlnm.Print_Area" localSheetId="3">'シート2-社会資源・関係機関連携'!$A$1:$AD$30</definedName>
    <definedName name="_xlnm.Print_Area" localSheetId="5">'シート2-状態応じた多様ｻｰﾋﾞｽ'!$A$1:$AD$31</definedName>
    <definedName name="_xlnm.Print_Area" localSheetId="7">'シート2-入退院時医療連携'!$A$1:$AD$31</definedName>
    <definedName name="_xlnm.Print_Area" localSheetId="11">'シート2-認知症'!$B$1:$AD$31</definedName>
    <definedName name="_xlnm.Print_Area" localSheetId="14">'シート3-ﾘﾊﾋﾞﾘ福祉用具'!$A$1:$AD$21</definedName>
    <definedName name="_xlnm.Print_Area" localSheetId="16">'シート3-家族への支援視点'!$A$1:$AD$21</definedName>
    <definedName name="_xlnm.Print_Area" localSheetId="2">'シート3-介護保険・包括ｼｽﾃﾑ展開'!$A$1:$AD$21</definedName>
    <definedName name="_xlnm.Print_Area" localSheetId="10">'シート3-看取り看護ｻｰﾋﾞｽ活用'!$A$1:$AD$21</definedName>
    <definedName name="_xlnm.Print_Area" localSheetId="4">'シート3-社会資源・関係機関連携'!$A$1:$AD$21</definedName>
    <definedName name="_xlnm.Print_Area" localSheetId="6">'シート3-状態応じた多様ｻｰﾋﾞｽ'!$A$1:$AD$21</definedName>
    <definedName name="_xlnm.Print_Area" localSheetId="8">'シート3-入退院時医療連携'!$A$1:$AD$21</definedName>
    <definedName name="_xlnm.Print_Area" localSheetId="12">'シート3-認知症'!$A$1:$AD$21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<sst xmlns="http://schemas.openxmlformats.org/spreadsheetml/2006/main" count="1021" uniqueCount="250">
  <si>
    <t>日程</t>
  </si>
  <si>
    <t>～</t>
  </si>
  <si>
    <t>氏名</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</si>
  <si>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</si>
  <si>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</si>
  <si>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</si>
  <si>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</si>
  <si>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</si>
  <si>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</si>
  <si>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</si>
  <si>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</si>
  <si>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</si>
  <si>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</si>
  <si>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</si>
  <si>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</si>
  <si>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</si>
  <si>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</si>
  <si>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</si>
  <si>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</si>
  <si>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</si>
  <si>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</si>
  <si>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</si>
  <si>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</si>
  <si>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</si>
  <si>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</si>
  <si>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</si>
  <si>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</si>
  <si>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</si>
  <si>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</si>
  <si>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</si>
  <si>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</si>
  <si>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</si>
  <si>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</si>
  <si>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</si>
  <si>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</si>
  <si>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</si>
  <si>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</si>
  <si>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</si>
  <si>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</si>
  <si>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</si>
  <si>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</si>
  <si>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</si>
  <si>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</si>
  <si>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</si>
  <si>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</si>
  <si>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</si>
  <si>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</si>
  <si>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</si>
  <si>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</si>
  <si>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</si>
  <si>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</si>
  <si>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</si>
  <si>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</si>
  <si>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</si>
  <si>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</si>
  <si>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</si>
  <si>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</si>
  <si>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</si>
  <si>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</si>
  <si>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</si>
  <si>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</si>
  <si>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</si>
  <si>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</si>
  <si>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</si>
  <si>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</si>
  <si>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</si>
  <si>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</si>
  <si>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</si>
  <si>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</si>
  <si>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</si>
  <si>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</si>
  <si>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</si>
  <si>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</si>
  <si>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</si>
  <si>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</si>
  <si>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</si>
  <si>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</si>
  <si>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</si>
  <si>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</si>
  <si>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</si>
  <si>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</si>
  <si>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</si>
  <si>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</si>
  <si>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</si>
  <si>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</si>
  <si>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</si>
  <si>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</si>
  <si>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</si>
  <si>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</si>
  <si>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</si>
  <si>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</si>
  <si>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</si>
  <si>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</si>
  <si>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</si>
  <si>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</si>
  <si>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</si>
  <si>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</si>
  <si>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</si>
  <si>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</si>
  <si>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</si>
  <si>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</si>
  <si>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</si>
  <si>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</si>
  <si>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</si>
  <si>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</si>
  <si>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</si>
  <si>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</si>
  <si>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</si>
  <si>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</si>
  <si>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</si>
  <si>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</si>
  <si>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シート3</t>
  </si>
  <si>
    <t>研修記録シート3（振り返り）</t>
  </si>
  <si>
    <t>内容</t>
  </si>
  <si>
    <t>得たことを実践でどのように活かせそうですか</t>
  </si>
  <si>
    <t>あなたのケアマネジメント実践を高めるために得たことは何ですか</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</si>
  <si>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</si>
  <si>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</si>
  <si>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</si>
  <si>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</si>
  <si>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</si>
  <si>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</si>
  <si>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</si>
  <si>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</si>
  <si>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</si>
  <si>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</si>
  <si>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</si>
  <si>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</si>
  <si>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</si>
  <si>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</si>
  <si>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</si>
  <si>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</si>
  <si>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</si>
  <si>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</si>
  <si>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</si>
  <si>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</si>
  <si>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</si>
  <si>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</si>
  <si>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</si>
  <si>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</si>
  <si>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</si>
  <si>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</si>
  <si>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</si>
  <si>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</si>
  <si>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</si>
  <si>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</si>
  <si>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</si>
  <si>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</si>
  <si>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</si>
  <si>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</si>
  <si>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</si>
  <si>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</si>
  <si>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</si>
  <si>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</si>
  <si>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</si>
  <si>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</si>
  <si>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</si>
  <si>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</si>
  <si>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</si>
  <si>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</si>
  <si>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</si>
  <si>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</si>
  <si>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</si>
  <si>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</si>
  <si>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</si>
  <si>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転記日</t>
  </si>
  <si>
    <t>実務研修</t>
  </si>
  <si>
    <t>受講
直後</t>
  </si>
  <si>
    <t xml:space="preserve">受講前 </t>
  </si>
  <si>
    <t>②</t>
  </si>
  <si>
    <t>③</t>
  </si>
  <si>
    <t>2．受講後（3カ月後程度）</t>
  </si>
  <si>
    <t>※受講目標は受講者と管理者で相談して決めてください。</t>
  </si>
  <si>
    <t>※「受講後」の欄は、実務に就かない方は、未就労である旨を記載の上ご提出いただき、就労後にご活用ください。</t>
  </si>
  <si>
    <r>
      <t xml:space="preserve">実践
評価
</t>
    </r>
    <r>
      <rPr>
        <sz val="6"/>
        <rFont val="HGPｺﾞｼｯｸM"/>
        <family val="3"/>
      </rPr>
      <t>(3ヶ月後）</t>
    </r>
  </si>
  <si>
    <t>専門Ⅱ</t>
  </si>
  <si>
    <t>2-1</t>
  </si>
  <si>
    <t>2-2</t>
  </si>
  <si>
    <t>2-3</t>
  </si>
  <si>
    <t>2-4</t>
  </si>
  <si>
    <t>2-5</t>
  </si>
  <si>
    <t>2-6</t>
  </si>
  <si>
    <t>2-7</t>
  </si>
  <si>
    <t>2-1</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</si>
  <si>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</si>
  <si>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</si>
  <si>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</si>
  <si>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専門研修Ⅱ</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</si>
  <si>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</si>
  <si>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</si>
  <si>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</si>
  <si>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</si>
  <si>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⑤</t>
  </si>
  <si>
    <t>専門Ⅱ</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</si>
  <si>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</si>
  <si>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</si>
  <si>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</si>
  <si>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</si>
  <si>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</si>
  <si>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</si>
  <si>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</si>
  <si>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</si>
  <si>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</si>
  <si>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リハビリテーションや福祉用具等の地域の社会資源（インフォーマルサービス等）を活用したケアマネジメントを実施できる。</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</si>
  <si>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</si>
  <si>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</si>
  <si>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</si>
  <si>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</si>
  <si>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</si>
  <si>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</si>
  <si>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</si>
  <si>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</si>
  <si>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</si>
  <si>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</si>
  <si>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</si>
  <si>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家族に対する支援にあたり、重要となる各種知識や関係機関、地域住民をはじめとする多職種との連携方法への応用を実施できる。</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</si>
  <si>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</si>
  <si>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</si>
  <si>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</si>
  <si>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</si>
  <si>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</si>
  <si>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</si>
  <si>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</si>
  <si>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</si>
  <si>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</si>
  <si>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</si>
  <si>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</si>
  <si>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</si>
  <si>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</si>
  <si>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</si>
  <si>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　※研修は自己評価とし、4段階評価で、数字が大きいほど高評価、数字が小さいほど低評価として記入してください。</t>
  </si>
  <si>
    <t>　　【選択肢】　　　4.　できる　　　　　3.　概ねできる　　　　　2.　ほとんどできない　　　　1.　全くできない</t>
  </si>
  <si>
    <t>他の事例や別の類似の事例等へも応用できる。</t>
  </si>
  <si>
    <t>④</t>
  </si>
  <si>
    <t>⑤</t>
  </si>
  <si>
    <t>他の事例や別の類似の事例等へも応用できる。</t>
  </si>
  <si>
    <t>④</t>
  </si>
  <si>
    <t>受講
番号</t>
  </si>
  <si>
    <t>昌賢学園まえばしホール（前橋市民文化会館）</t>
  </si>
  <si>
    <t>群馬県社会福祉総合センター６階研修室</t>
  </si>
  <si>
    <t>群馬県社会福祉総合センター６階研修室</t>
  </si>
  <si>
    <t>12月11,12,13,15日</t>
  </si>
  <si>
    <t>昌賢学園まえばしホール、群馬県社会福祉総合センター</t>
  </si>
  <si>
    <t>10月13日、11月17日</t>
  </si>
  <si>
    <t>10月27日、10月20日</t>
  </si>
  <si>
    <t>10月23日、10月16日</t>
  </si>
  <si>
    <t>11月20日、11月14日</t>
  </si>
  <si>
    <t>11月15日、10月24日</t>
  </si>
  <si>
    <t>10月17日、11月22日</t>
  </si>
  <si>
    <t>※管理者欄は、受講者が管理者本人、または、実務に就いていない等の理由により、記入できない場合、枠内にその旨をご記載ください。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</si>
</sst>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s>
  <fonts count="71">
    <font>
      <sz val="11"/>
      <color theme="1"/>
      <name val="Calibri"/>
      <family val="3"/>
    </font>
    <font>
      <sz val="11"/>
      <color indexed="8"/>
      <name val="ＭＳ Ｐゴシック"/>
      <family val="3"/>
    </font>
    <font>
      <sz val="6"/>
      <name val="ＭＳ Ｐゴシック"/>
      <family val="3"/>
    </font>
    <font>
      <sz val="10"/>
      <name val="HGPｺﾞｼｯｸM"/>
      <family val="3"/>
    </font>
    <font>
      <sz val="9"/>
      <name val="ＭＳ Ｐゴシック"/>
      <family val="3"/>
    </font>
    <font>
      <sz val="8"/>
      <name val="HGPｺﾞｼｯｸM"/>
      <family val="3"/>
    </font>
    <font>
      <sz val="9"/>
      <name val="HGPｺﾞｼｯｸM"/>
      <family val="3"/>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6"/>
      <color indexed="8"/>
      <name val="HGP創英角ｺﾞｼｯｸUB"/>
      <family val="3"/>
    </font>
    <font>
      <sz val="10"/>
      <color indexed="8"/>
      <name val="HGP創英角ｺﾞｼｯｸUB"/>
      <family val="3"/>
    </font>
    <font>
      <sz val="11"/>
      <color indexed="8"/>
      <name val="HGPｺﾞｼｯｸM"/>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9"/>
      <color indexed="60"/>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6"/>
      <color theme="1"/>
      <name val="HGP創英角ｺﾞｼｯｸUB"/>
      <family val="3"/>
    </font>
    <font>
      <sz val="10"/>
      <color theme="1"/>
      <name val="HGP創英角ｺﾞｼｯｸUB"/>
      <family val="3"/>
    </font>
    <font>
      <sz val="11"/>
      <color theme="1"/>
      <name val="HGPｺﾞｼｯｸM"/>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9"/>
      <color rgb="FFC00000"/>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s>
  <borders count="2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hair"/>
      <right style="hair"/>
      <top style="hair"/>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style="thin">
        <color theme="1"/>
      </left>
      <right/>
      <top style="hair">
        <color theme="1"/>
      </top>
      <bottom style="thin">
        <color theme="1"/>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bottom style="medium">
        <color rgb="FFFF0000"/>
      </bottom>
    </border>
    <border>
      <left/>
      <right style="thin">
        <color theme="1"/>
      </right>
      <top/>
      <bottom style="medium">
        <color rgb="FFFF0000"/>
      </bottom>
    </border>
    <border>
      <left/>
      <right style="thin">
        <color theme="1"/>
      </right>
      <top style="medium">
        <color rgb="FFFF0000"/>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right/>
      <top/>
      <bottom style="hair"/>
    </border>
    <border>
      <left/>
      <right style="thin"/>
      <top/>
      <bottom style="hair"/>
    </border>
    <border>
      <left/>
      <right/>
      <top style="hair"/>
      <bottom/>
    </border>
    <border>
      <left/>
      <right style="thin"/>
      <top style="hair"/>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right/>
      <top style="hair">
        <color theme="1"/>
      </top>
      <bottom style="hair">
        <color theme="1"/>
      </bottom>
    </border>
    <border>
      <left/>
      <right style="hair">
        <color theme="1"/>
      </right>
      <top style="hair">
        <color theme="1"/>
      </top>
      <bottom style="hair">
        <color theme="1"/>
      </bottom>
    </border>
    <border>
      <left style="thin">
        <color theme="1"/>
      </left>
      <right style="thin">
        <color theme="1"/>
      </right>
      <top style="hair">
        <color theme="1"/>
      </top>
      <bottom style="hair">
        <color theme="1"/>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medium">
        <color rgb="FFFF0000"/>
      </right>
      <top style="hair">
        <color theme="1"/>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hair">
        <color theme="1"/>
      </left>
      <right/>
      <top style="hair">
        <color theme="1"/>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top style="hair">
        <color theme="1"/>
      </top>
      <bottom style="medium">
        <color rgb="FFFF0000"/>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right style="thin"/>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color theme="1"/>
      </left>
      <right style="thin">
        <color theme="1"/>
      </right>
      <top style="hair"/>
      <bottom style="hair">
        <color theme="1"/>
      </bottom>
    </border>
    <border>
      <left style="hair">
        <color theme="1"/>
      </left>
      <right>
        <color indexed="63"/>
      </right>
      <top style="hair">
        <color theme="1"/>
      </top>
      <bottom>
        <color indexed="63"/>
      </bottom>
    </border>
    <border>
      <left/>
      <right/>
      <top style="hair">
        <color theme="1"/>
      </top>
      <bottom/>
    </border>
    <border>
      <left style="thin"/>
      <right style="thin"/>
      <top style="hair">
        <color theme="1"/>
      </top>
      <bottom style="hair"/>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right style="medium">
        <color rgb="FFFF0000"/>
      </right>
      <top style="hair">
        <color theme="1"/>
      </top>
      <bottom style="hair">
        <color theme="1"/>
      </bottom>
    </border>
    <border>
      <left style="medium">
        <color rgb="FFFF0000"/>
      </left>
      <right/>
      <top style="hair"/>
      <bottom style="hair"/>
    </border>
    <border>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style="thin">
        <color theme="1"/>
      </right>
      <top/>
      <bottom>
        <color indexed="63"/>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style="medium">
        <color rgb="FFFF0000"/>
      </right>
      <top/>
      <bottom>
        <color indexed="63"/>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thin">
        <color theme="1"/>
      </left>
      <right style="hair">
        <color theme="1"/>
      </right>
      <top style="hair"/>
      <bottom style="medium">
        <color rgb="FFFF0000"/>
      </bottom>
    </border>
    <border>
      <left style="hair">
        <color theme="1"/>
      </left>
      <right style="hair">
        <color theme="1"/>
      </right>
      <top style="hair"/>
      <bottom style="medium">
        <color rgb="FFFF0000"/>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color theme="1"/>
      </right>
      <top style="medium">
        <color rgb="FFFF0000"/>
      </top>
      <bottom style="hair"/>
    </border>
    <border>
      <left/>
      <right style="hair">
        <color theme="1"/>
      </right>
      <top style="hair">
        <color theme="1"/>
      </top>
      <bottom style="medium">
        <color rgb="FFFF0000"/>
      </bottom>
    </border>
    <border>
      <left style="thin">
        <color theme="1"/>
      </left>
      <right style="medium">
        <color rgb="FFFF0000"/>
      </right>
      <top style="medium">
        <color rgb="FFFF0000"/>
      </top>
      <bottom style="hair"/>
    </border>
    <border>
      <left style="thin">
        <color theme="1"/>
      </left>
      <right style="medium">
        <color rgb="FFFF0000"/>
      </right>
      <top style="hair"/>
      <bottom style="hair">
        <color theme="1"/>
      </bottom>
    </border>
    <border>
      <left style="thin">
        <color theme="1"/>
      </left>
      <right style="thin">
        <color theme="1"/>
      </right>
      <top style="hair"/>
      <bottom style="hair"/>
    </border>
    <border>
      <left style="thin">
        <color theme="1"/>
      </left>
      <right style="medium">
        <color rgb="FFFF0000"/>
      </right>
      <top style="hair"/>
      <bottom style="hair"/>
    </border>
    <border>
      <left style="thin">
        <color theme="1"/>
      </left>
      <right/>
      <top style="hair"/>
      <bottom style="hair"/>
    </border>
    <border>
      <left/>
      <right style="hair">
        <color theme="1"/>
      </right>
      <top style="hair"/>
      <bottom style="hair"/>
    </border>
    <border>
      <left style="thin">
        <color theme="1"/>
      </left>
      <right/>
      <top style="hair"/>
      <bottom style="medium">
        <color rgb="FFFF0000"/>
      </bottom>
    </border>
    <border>
      <left/>
      <right style="hair">
        <color theme="1"/>
      </right>
      <top style="hair"/>
      <bottom style="medium">
        <color rgb="FFFF0000"/>
      </bottom>
    </border>
    <border>
      <left style="medium">
        <color rgb="FFFF0000"/>
      </left>
      <right style="hair">
        <color theme="1"/>
      </right>
      <top style="hair"/>
      <bottom style="hair"/>
    </border>
    <border>
      <left style="hair">
        <color theme="1"/>
      </left>
      <right style="hair">
        <color theme="1"/>
      </right>
      <top style="hair"/>
      <bottom style="hair"/>
    </border>
    <border>
      <left style="hair">
        <color theme="1"/>
      </left>
      <right/>
      <top style="hair"/>
      <bottom style="hair"/>
    </border>
    <border>
      <left style="thin">
        <color theme="1"/>
      </left>
      <right style="hair">
        <color theme="1"/>
      </right>
      <top style="hair"/>
      <bottom style="hair"/>
    </border>
    <border>
      <left style="medium">
        <color rgb="FFFF0000"/>
      </left>
      <right style="hair">
        <color theme="1"/>
      </right>
      <top style="hair"/>
      <bottom style="medium">
        <color rgb="FFFF0000"/>
      </bottom>
    </border>
    <border>
      <left style="hair">
        <color theme="1"/>
      </left>
      <right/>
      <top style="hair"/>
      <bottom style="medium">
        <color rgb="FFFF0000"/>
      </bottom>
    </border>
    <border>
      <left>
        <color indexed="63"/>
      </left>
      <right style="thin"/>
      <top style="hair">
        <color theme="1"/>
      </top>
      <bottom style="hair">
        <color theme="1"/>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right style="hair">
        <color theme="1"/>
      </right>
      <top>
        <color indexed="63"/>
      </top>
      <bottom style="medium">
        <color rgb="FFFF0000"/>
      </bottom>
    </border>
    <border>
      <left style="thin">
        <color theme="1"/>
      </left>
      <right style="thin">
        <color theme="1"/>
      </right>
      <top/>
      <bottom style="medium">
        <color rgb="FFFF0000"/>
      </bottom>
    </border>
    <border>
      <left style="thin">
        <color theme="1"/>
      </left>
      <right style="medium">
        <color rgb="FFFF0000"/>
      </right>
      <top/>
      <bottom style="medium">
        <color rgb="FFFF0000"/>
      </bottom>
    </border>
    <border>
      <left style="thin">
        <color theme="1"/>
      </left>
      <right style="medium">
        <color rgb="FFFF0000"/>
      </right>
      <top style="hair">
        <color theme="1"/>
      </top>
      <bottom style="hair"/>
    </border>
    <border>
      <left/>
      <right/>
      <top style="thin"/>
      <bottom style="hair"/>
    </border>
    <border>
      <left/>
      <right style="thin"/>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497">
    <xf numFmtId="0" fontId="0" fillId="0" borderId="0" xfId="0" applyFont="1" applyAlignment="1">
      <alignment vertical="center"/>
    </xf>
    <xf numFmtId="0" fontId="0" fillId="33" borderId="0" xfId="0" applyFill="1" applyAlignment="1" applyProtection="1">
      <alignment vertical="center"/>
      <protection/>
    </xf>
    <xf numFmtId="0" fontId="5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7"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8" fillId="0" borderId="0" xfId="0" applyFont="1" applyFill="1" applyAlignment="1" applyProtection="1">
      <alignment vertical="center"/>
      <protection/>
    </xf>
    <xf numFmtId="0" fontId="0" fillId="0" borderId="0" xfId="0" applyFill="1" applyAlignment="1" applyProtection="1">
      <alignment vertical="center"/>
      <protection/>
    </xf>
    <xf numFmtId="0" fontId="59"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60" fillId="0" borderId="0" xfId="0" applyFont="1" applyBorder="1" applyAlignment="1">
      <alignment horizontal="center" vertical="center"/>
    </xf>
    <xf numFmtId="0" fontId="61" fillId="0" borderId="0" xfId="0" applyFont="1" applyBorder="1" applyAlignment="1">
      <alignment vertical="center"/>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39" fillId="34" borderId="19" xfId="0" applyFont="1" applyFill="1" applyBorder="1" applyAlignment="1">
      <alignment horizontal="center" vertical="center"/>
    </xf>
    <xf numFmtId="0" fontId="39" fillId="34" borderId="19" xfId="0" applyFont="1" applyFill="1" applyBorder="1" applyAlignment="1">
      <alignment vertical="center"/>
    </xf>
    <xf numFmtId="0" fontId="39" fillId="34" borderId="22" xfId="0" applyFont="1" applyFill="1" applyBorder="1" applyAlignment="1">
      <alignment horizontal="center" vertical="center"/>
    </xf>
    <xf numFmtId="0" fontId="39" fillId="34" borderId="16" xfId="0" applyFont="1" applyFill="1" applyBorder="1" applyAlignment="1">
      <alignment horizontal="center" vertical="center"/>
    </xf>
    <xf numFmtId="0" fontId="39" fillId="34" borderId="23" xfId="0" applyFont="1" applyFill="1" applyBorder="1" applyAlignment="1">
      <alignment horizontal="center" vertical="center"/>
    </xf>
    <xf numFmtId="0" fontId="39" fillId="34" borderId="23" xfId="0" applyFont="1" applyFill="1" applyBorder="1" applyAlignment="1">
      <alignment horizontal="center" vertical="center" wrapText="1"/>
    </xf>
    <xf numFmtId="0" fontId="39" fillId="34" borderId="17" xfId="0" applyFont="1" applyFill="1" applyBorder="1" applyAlignment="1">
      <alignment horizontal="center" vertical="center"/>
    </xf>
    <xf numFmtId="0" fontId="39" fillId="34" borderId="22"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9" fillId="34" borderId="17" xfId="0" applyFont="1" applyFill="1" applyBorder="1" applyAlignment="1">
      <alignment horizontal="center" vertical="center" wrapText="1"/>
    </xf>
    <xf numFmtId="0" fontId="60" fillId="0" borderId="0" xfId="0" applyFont="1" applyBorder="1" applyAlignment="1">
      <alignment horizontal="center" vertical="center"/>
    </xf>
    <xf numFmtId="14" fontId="60" fillId="0" borderId="0" xfId="0" applyNumberFormat="1" applyFont="1" applyBorder="1" applyAlignment="1">
      <alignment horizontal="center" vertical="center"/>
    </xf>
    <xf numFmtId="0" fontId="60" fillId="0" borderId="0" xfId="0" applyFont="1" applyBorder="1" applyAlignment="1">
      <alignment vertical="center"/>
    </xf>
    <xf numFmtId="0" fontId="62" fillId="0" borderId="0" xfId="0" applyFont="1" applyBorder="1" applyAlignment="1">
      <alignment vertical="center"/>
    </xf>
    <xf numFmtId="0" fontId="59" fillId="0" borderId="0" xfId="0" applyFont="1" applyFill="1" applyBorder="1" applyAlignment="1" applyProtection="1">
      <alignment vertical="center"/>
      <protection/>
    </xf>
    <xf numFmtId="0" fontId="59" fillId="0" borderId="0" xfId="0" applyFont="1" applyFill="1" applyAlignment="1" applyProtection="1">
      <alignment vertical="center"/>
      <protection/>
    </xf>
    <xf numFmtId="0" fontId="63" fillId="0" borderId="0" xfId="0" applyFont="1" applyFill="1" applyAlignment="1" applyProtection="1">
      <alignment vertical="center"/>
      <protection/>
    </xf>
    <xf numFmtId="0" fontId="63" fillId="0" borderId="0" xfId="0" applyFont="1" applyAlignment="1" applyProtection="1">
      <alignment vertical="center"/>
      <protection/>
    </xf>
    <xf numFmtId="14" fontId="60" fillId="0" borderId="24" xfId="0" applyNumberFormat="1" applyFont="1" applyBorder="1" applyAlignment="1">
      <alignment horizontal="center" vertical="center"/>
    </xf>
    <xf numFmtId="176" fontId="60" fillId="0" borderId="24" xfId="0" applyNumberFormat="1" applyFont="1" applyBorder="1" applyAlignment="1">
      <alignment horizontal="center" vertical="center"/>
    </xf>
    <xf numFmtId="176" fontId="60" fillId="0" borderId="24" xfId="0" applyNumberFormat="1" applyFont="1" applyBorder="1" applyAlignment="1">
      <alignment horizontal="center" vertical="center"/>
    </xf>
    <xf numFmtId="0" fontId="60" fillId="0" borderId="24" xfId="0" applyFont="1" applyBorder="1" applyAlignment="1">
      <alignment vertical="center" shrinkToFit="1"/>
    </xf>
    <xf numFmtId="0" fontId="60" fillId="0" borderId="24" xfId="0" applyFont="1" applyBorder="1" applyAlignment="1">
      <alignment horizontal="center" vertical="center"/>
    </xf>
    <xf numFmtId="0" fontId="60" fillId="0" borderId="24" xfId="0" applyFont="1" applyBorder="1" applyAlignment="1">
      <alignment vertical="center"/>
    </xf>
    <xf numFmtId="0" fontId="60" fillId="0" borderId="24" xfId="0" applyFont="1" applyBorder="1" applyAlignment="1">
      <alignment horizontal="center" vertical="center" shrinkToFit="1"/>
    </xf>
    <xf numFmtId="0" fontId="60" fillId="0" borderId="24" xfId="0" applyFont="1" applyBorder="1" applyAlignment="1">
      <alignment horizontal="left" vertical="center" shrinkToFit="1"/>
    </xf>
    <xf numFmtId="0" fontId="60" fillId="28" borderId="18" xfId="0" applyFont="1" applyFill="1" applyBorder="1" applyAlignment="1">
      <alignment horizontal="center" vertical="center" shrinkToFit="1"/>
    </xf>
    <xf numFmtId="0" fontId="60" fillId="28" borderId="16" xfId="0" applyFont="1" applyFill="1" applyBorder="1" applyAlignment="1">
      <alignment horizontal="center" vertical="center" shrinkToFit="1"/>
    </xf>
    <xf numFmtId="0" fontId="60" fillId="28" borderId="23" xfId="0" applyFont="1" applyFill="1" applyBorder="1" applyAlignment="1">
      <alignment horizontal="center" vertical="center" shrinkToFit="1"/>
    </xf>
    <xf numFmtId="0" fontId="60" fillId="28" borderId="23" xfId="0" applyFont="1" applyFill="1" applyBorder="1" applyAlignment="1">
      <alignment vertical="center" shrinkToFit="1"/>
    </xf>
    <xf numFmtId="0" fontId="60" fillId="28" borderId="17" xfId="0" applyFont="1" applyFill="1" applyBorder="1" applyAlignment="1">
      <alignment horizontal="center" vertical="center" shrinkToFit="1"/>
    </xf>
    <xf numFmtId="0" fontId="39" fillId="34" borderId="25" xfId="0" applyFont="1" applyFill="1" applyBorder="1" applyAlignment="1">
      <alignment horizontal="center" vertical="center" wrapText="1"/>
    </xf>
    <xf numFmtId="0" fontId="39" fillId="34" borderId="26" xfId="0" applyFont="1" applyFill="1" applyBorder="1" applyAlignment="1">
      <alignment horizontal="center" vertical="center" wrapText="1"/>
    </xf>
    <xf numFmtId="0" fontId="64" fillId="0" borderId="0" xfId="0" applyFont="1" applyAlignment="1" applyProtection="1">
      <alignment vertical="center"/>
      <protection/>
    </xf>
    <xf numFmtId="0" fontId="65" fillId="0" borderId="0" xfId="0" applyFont="1" applyAlignment="1" applyProtection="1">
      <alignment vertical="center"/>
      <protection/>
    </xf>
    <xf numFmtId="0" fontId="64" fillId="0" borderId="0" xfId="0" applyFont="1" applyFill="1" applyAlignment="1" applyProtection="1">
      <alignment vertical="center"/>
      <protection/>
    </xf>
    <xf numFmtId="0" fontId="66" fillId="0" borderId="0" xfId="0" applyFont="1" applyAlignment="1" applyProtection="1">
      <alignment vertical="center" wrapText="1"/>
      <protection/>
    </xf>
    <xf numFmtId="0" fontId="66" fillId="0" borderId="0" xfId="0" applyFont="1" applyFill="1" applyAlignment="1" applyProtection="1">
      <alignment vertical="center" wrapText="1"/>
      <protection/>
    </xf>
    <xf numFmtId="0" fontId="64" fillId="0" borderId="27" xfId="0" applyFont="1" applyBorder="1" applyAlignment="1" applyProtection="1">
      <alignment vertical="center"/>
      <protection/>
    </xf>
    <xf numFmtId="0" fontId="64" fillId="0" borderId="24" xfId="0" applyFont="1" applyBorder="1" applyAlignment="1" applyProtection="1">
      <alignment vertical="center"/>
      <protection/>
    </xf>
    <xf numFmtId="0" fontId="64" fillId="0" borderId="28" xfId="0" applyFont="1" applyBorder="1" applyAlignment="1" applyProtection="1">
      <alignment vertical="center"/>
      <protection/>
    </xf>
    <xf numFmtId="0" fontId="64" fillId="0" borderId="0" xfId="0" applyFont="1" applyAlignment="1" applyProtection="1">
      <alignment vertical="center" shrinkToFit="1"/>
      <protection/>
    </xf>
    <xf numFmtId="0" fontId="67" fillId="0" borderId="29" xfId="0" applyFont="1" applyBorder="1" applyAlignment="1" applyProtection="1">
      <alignment vertical="center"/>
      <protection/>
    </xf>
    <xf numFmtId="0" fontId="64" fillId="0" borderId="29" xfId="0" applyFont="1" applyBorder="1" applyAlignment="1" applyProtection="1">
      <alignment vertical="center"/>
      <protection/>
    </xf>
    <xf numFmtId="0" fontId="64" fillId="0" borderId="30" xfId="0" applyFont="1" applyBorder="1" applyAlignment="1" applyProtection="1">
      <alignment vertical="center"/>
      <protection/>
    </xf>
    <xf numFmtId="0" fontId="66" fillId="33" borderId="0" xfId="0" applyFont="1" applyFill="1" applyBorder="1" applyAlignment="1" applyProtection="1">
      <alignment horizontal="center" vertical="center"/>
      <protection/>
    </xf>
    <xf numFmtId="0" fontId="66" fillId="33" borderId="31" xfId="0" applyFont="1" applyFill="1" applyBorder="1" applyAlignment="1" applyProtection="1">
      <alignment horizontal="center" vertical="center"/>
      <protection/>
    </xf>
    <xf numFmtId="0" fontId="66" fillId="0" borderId="0" xfId="0" applyFont="1" applyAlignment="1" applyProtection="1">
      <alignment vertical="center"/>
      <protection/>
    </xf>
    <xf numFmtId="0" fontId="66" fillId="33" borderId="0" xfId="0" applyFont="1" applyFill="1" applyAlignment="1" applyProtection="1">
      <alignment horizontal="center" vertical="center"/>
      <protection/>
    </xf>
    <xf numFmtId="0" fontId="64" fillId="0" borderId="0" xfId="0" applyFont="1" applyFill="1" applyBorder="1" applyAlignment="1" applyProtection="1">
      <alignment horizontal="center" vertical="center" shrinkToFit="1"/>
      <protection/>
    </xf>
    <xf numFmtId="0" fontId="64" fillId="0" borderId="0"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6" fillId="0" borderId="0" xfId="0" applyFont="1" applyFill="1" applyBorder="1" applyAlignment="1" applyProtection="1">
      <alignment horizontal="center" vertical="center"/>
      <protection/>
    </xf>
    <xf numFmtId="0" fontId="66" fillId="0" borderId="32" xfId="0" applyFont="1" applyFill="1" applyBorder="1" applyAlignment="1" applyProtection="1">
      <alignment horizontal="center" vertical="center"/>
      <protection/>
    </xf>
    <xf numFmtId="0" fontId="66" fillId="0" borderId="0" xfId="0" applyFont="1" applyFill="1" applyBorder="1" applyAlignment="1" applyProtection="1">
      <alignment horizontal="right" vertical="center"/>
      <protection/>
    </xf>
    <xf numFmtId="0" fontId="64" fillId="0" borderId="18" xfId="0" applyFont="1" applyBorder="1" applyAlignment="1" applyProtection="1">
      <alignment horizontal="center" vertical="center" shrinkToFit="1"/>
      <protection/>
    </xf>
    <xf numFmtId="0" fontId="64" fillId="0" borderId="33" xfId="0" applyFont="1" applyBorder="1" applyAlignment="1" applyProtection="1">
      <alignment horizontal="center" vertical="center" shrinkToFit="1"/>
      <protection/>
    </xf>
    <xf numFmtId="20" fontId="64" fillId="0" borderId="19" xfId="0" applyNumberFormat="1" applyFont="1" applyBorder="1" applyAlignment="1" applyProtection="1">
      <alignment vertical="center" shrinkToFit="1"/>
      <protection/>
    </xf>
    <xf numFmtId="0" fontId="64" fillId="0" borderId="16" xfId="0" applyFont="1" applyBorder="1" applyAlignment="1" applyProtection="1">
      <alignment horizontal="center" vertical="center" shrinkToFit="1"/>
      <protection/>
    </xf>
    <xf numFmtId="0" fontId="64" fillId="0" borderId="17" xfId="0" applyFont="1" applyBorder="1" applyAlignment="1" applyProtection="1">
      <alignment horizontal="center" vertical="center" shrinkToFit="1"/>
      <protection/>
    </xf>
    <xf numFmtId="0" fontId="64" fillId="0" borderId="17" xfId="0" applyFont="1" applyFill="1" applyBorder="1" applyAlignment="1" applyProtection="1">
      <alignment horizontal="center" vertical="center" shrinkToFit="1"/>
      <protection/>
    </xf>
    <xf numFmtId="0" fontId="64" fillId="0" borderId="16" xfId="0" applyFont="1" applyFill="1" applyBorder="1" applyAlignment="1" applyProtection="1">
      <alignment horizontal="center" vertical="center" shrinkToFit="1"/>
      <protection/>
    </xf>
    <xf numFmtId="0" fontId="64" fillId="0" borderId="19" xfId="0" applyFont="1" applyBorder="1" applyAlignment="1" applyProtection="1">
      <alignment horizontal="center" vertical="center" shrinkToFit="1"/>
      <protection/>
    </xf>
    <xf numFmtId="0" fontId="3" fillId="0" borderId="34" xfId="0" applyFont="1" applyFill="1" applyBorder="1" applyAlignment="1">
      <alignment horizontal="center" vertical="center" wrapText="1" readingOrder="1"/>
    </xf>
    <xf numFmtId="0" fontId="64" fillId="0" borderId="21" xfId="0" applyFont="1" applyBorder="1" applyAlignment="1" applyProtection="1">
      <alignment horizontal="center" vertical="center" shrinkToFit="1"/>
      <protection/>
    </xf>
    <xf numFmtId="20" fontId="64" fillId="0" borderId="20" xfId="0" applyNumberFormat="1" applyFont="1" applyBorder="1" applyAlignment="1" applyProtection="1">
      <alignment horizontal="center" vertical="center" shrinkToFit="1"/>
      <protection/>
    </xf>
    <xf numFmtId="0" fontId="64" fillId="0" borderId="21" xfId="0" applyFont="1" applyBorder="1" applyAlignment="1" applyProtection="1">
      <alignment vertical="center" shrinkToFit="1"/>
      <protection/>
    </xf>
    <xf numFmtId="0" fontId="64" fillId="0" borderId="10" xfId="0" applyFont="1" applyBorder="1" applyAlignment="1" applyProtection="1">
      <alignment vertical="center" shrinkToFit="1"/>
      <protection/>
    </xf>
    <xf numFmtId="0" fontId="64" fillId="0" borderId="11" xfId="0" applyFont="1" applyBorder="1" applyAlignment="1" applyProtection="1">
      <alignment horizontal="center" vertical="center" shrinkToFit="1"/>
      <protection/>
    </xf>
    <xf numFmtId="0" fontId="64" fillId="0" borderId="12" xfId="0" applyFont="1" applyBorder="1" applyAlignment="1" applyProtection="1">
      <alignment vertical="center" shrinkToFit="1"/>
      <protection/>
    </xf>
    <xf numFmtId="0" fontId="64" fillId="0" borderId="13" xfId="0" applyFont="1" applyBorder="1" applyAlignment="1" applyProtection="1">
      <alignment vertical="center" shrinkToFit="1"/>
      <protection/>
    </xf>
    <xf numFmtId="0" fontId="64" fillId="0" borderId="22" xfId="0" applyFont="1" applyBorder="1" applyAlignment="1" applyProtection="1">
      <alignment horizontal="center" vertical="center" shrinkToFit="1"/>
      <protection/>
    </xf>
    <xf numFmtId="0" fontId="64" fillId="0" borderId="11" xfId="0" applyFont="1" applyBorder="1" applyAlignment="1" applyProtection="1">
      <alignment vertical="center" shrinkToFit="1"/>
      <protection/>
    </xf>
    <xf numFmtId="0" fontId="64" fillId="0" borderId="20" xfId="0" applyFont="1" applyBorder="1" applyAlignment="1" applyProtection="1">
      <alignment vertical="center" shrinkToFit="1"/>
      <protection/>
    </xf>
    <xf numFmtId="0" fontId="64" fillId="0" borderId="14" xfId="0" applyFont="1" applyBorder="1" applyAlignment="1" applyProtection="1">
      <alignment vertical="center" shrinkToFit="1"/>
      <protection/>
    </xf>
    <xf numFmtId="0" fontId="64" fillId="0" borderId="15" xfId="0" applyFont="1" applyBorder="1" applyAlignment="1" applyProtection="1">
      <alignment horizontal="center" vertical="center" shrinkToFit="1"/>
      <protection/>
    </xf>
    <xf numFmtId="0" fontId="64" fillId="0" borderId="15" xfId="0" applyFont="1" applyBorder="1" applyAlignment="1" applyProtection="1">
      <alignment vertical="center" shrinkToFit="1"/>
      <protection/>
    </xf>
    <xf numFmtId="0" fontId="64" fillId="0" borderId="22" xfId="0" applyFont="1" applyBorder="1" applyAlignment="1" applyProtection="1">
      <alignment vertical="center" shrinkToFit="1"/>
      <protection/>
    </xf>
    <xf numFmtId="0" fontId="64" fillId="0" borderId="16" xfId="0" applyFont="1" applyBorder="1" applyAlignment="1" applyProtection="1">
      <alignment vertical="center" shrinkToFit="1"/>
      <protection/>
    </xf>
    <xf numFmtId="0" fontId="64" fillId="0" borderId="17" xfId="0" applyFont="1" applyBorder="1" applyAlignment="1" applyProtection="1">
      <alignment vertical="center" shrinkToFit="1"/>
      <protection/>
    </xf>
    <xf numFmtId="0" fontId="64" fillId="0" borderId="0" xfId="0" applyFont="1" applyBorder="1" applyAlignment="1" applyProtection="1">
      <alignment vertical="center" shrinkToFit="1"/>
      <protection/>
    </xf>
    <xf numFmtId="0" fontId="3" fillId="0" borderId="34" xfId="0" applyFont="1" applyFill="1" applyBorder="1" applyAlignment="1">
      <alignment horizontal="center" vertical="center" wrapText="1"/>
    </xf>
    <xf numFmtId="0" fontId="68" fillId="0" borderId="0" xfId="0" applyFont="1" applyFill="1" applyAlignment="1" applyProtection="1">
      <alignment vertical="center"/>
      <protection/>
    </xf>
    <xf numFmtId="0" fontId="64" fillId="0" borderId="0" xfId="0" applyFont="1" applyFill="1" applyAlignment="1" applyProtection="1">
      <alignment vertical="center"/>
      <protection/>
    </xf>
    <xf numFmtId="0" fontId="3" fillId="0" borderId="34" xfId="0" applyFont="1" applyFill="1" applyBorder="1" applyAlignment="1" applyProtection="1">
      <alignment horizontal="center" vertical="center" wrapText="1"/>
      <protection/>
    </xf>
    <xf numFmtId="0" fontId="67" fillId="0" borderId="0" xfId="0" applyFont="1" applyAlignment="1" applyProtection="1">
      <alignment vertical="center"/>
      <protection/>
    </xf>
    <xf numFmtId="0" fontId="66" fillId="33" borderId="0" xfId="0" applyFont="1" applyFill="1" applyBorder="1" applyAlignment="1" applyProtection="1">
      <alignment vertical="center"/>
      <protection/>
    </xf>
    <xf numFmtId="0" fontId="66" fillId="33" borderId="0" xfId="0" applyFont="1" applyFill="1" applyBorder="1" applyAlignment="1" applyProtection="1">
      <alignment vertical="center"/>
      <protection/>
    </xf>
    <xf numFmtId="0" fontId="64" fillId="0" borderId="18" xfId="0" applyFont="1" applyBorder="1" applyAlignment="1" applyProtection="1">
      <alignment horizontal="center" vertical="center"/>
      <protection/>
    </xf>
    <xf numFmtId="0" fontId="64" fillId="0" borderId="35" xfId="0" applyFont="1" applyBorder="1" applyAlignment="1" applyProtection="1">
      <alignment vertical="center"/>
      <protection/>
    </xf>
    <xf numFmtId="0" fontId="64" fillId="0" borderId="19" xfId="0" applyFont="1" applyBorder="1" applyAlignment="1" applyProtection="1">
      <alignment vertical="center"/>
      <protection/>
    </xf>
    <xf numFmtId="0" fontId="66" fillId="0" borderId="0" xfId="0" applyFont="1" applyFill="1" applyBorder="1" applyAlignment="1" applyProtection="1">
      <alignment vertical="center"/>
      <protection/>
    </xf>
    <xf numFmtId="0" fontId="64" fillId="0" borderId="36" xfId="0" applyFont="1" applyFill="1" applyBorder="1" applyAlignment="1" applyProtection="1">
      <alignment horizontal="center" vertical="center"/>
      <protection/>
    </xf>
    <xf numFmtId="0" fontId="64" fillId="0" borderId="37" xfId="0" applyFont="1" applyFill="1" applyBorder="1" applyAlignment="1" applyProtection="1">
      <alignment vertical="center"/>
      <protection/>
    </xf>
    <xf numFmtId="0" fontId="64" fillId="0" borderId="21" xfId="0" applyFont="1" applyFill="1" applyBorder="1" applyAlignment="1" applyProtection="1">
      <alignment vertical="center"/>
      <protection/>
    </xf>
    <xf numFmtId="0" fontId="64" fillId="0" borderId="36" xfId="0" applyFont="1" applyBorder="1" applyAlignment="1" applyProtection="1">
      <alignment horizontal="center" vertical="center"/>
      <protection/>
    </xf>
    <xf numFmtId="0" fontId="64" fillId="0" borderId="37" xfId="0" applyFont="1" applyBorder="1" applyAlignment="1" applyProtection="1">
      <alignment vertical="center"/>
      <protection/>
    </xf>
    <xf numFmtId="0" fontId="64" fillId="0" borderId="21" xfId="0" applyFont="1" applyBorder="1" applyAlignment="1" applyProtection="1">
      <alignment vertical="center"/>
      <protection/>
    </xf>
    <xf numFmtId="0" fontId="66" fillId="0" borderId="38" xfId="0" applyFont="1" applyFill="1" applyBorder="1" applyAlignment="1" applyProtection="1">
      <alignment vertical="center"/>
      <protection/>
    </xf>
    <xf numFmtId="0" fontId="66" fillId="0" borderId="38" xfId="0" applyFont="1" applyFill="1" applyBorder="1" applyAlignment="1" applyProtection="1">
      <alignment vertical="center"/>
      <protection/>
    </xf>
    <xf numFmtId="0" fontId="64" fillId="0" borderId="19" xfId="0" applyFont="1" applyBorder="1" applyAlignment="1" applyProtection="1">
      <alignment horizontal="center" vertical="center"/>
      <protection/>
    </xf>
    <xf numFmtId="0" fontId="64" fillId="0" borderId="20" xfId="0" applyFont="1" applyBorder="1" applyAlignment="1" applyProtection="1">
      <alignment vertical="center"/>
      <protection/>
    </xf>
    <xf numFmtId="0" fontId="64" fillId="0" borderId="22" xfId="0" applyFont="1" applyBorder="1" applyAlignment="1" applyProtection="1">
      <alignment horizontal="center" vertical="center"/>
      <protection/>
    </xf>
    <xf numFmtId="0" fontId="64" fillId="0" borderId="0" xfId="0" applyFont="1" applyBorder="1" applyAlignment="1" applyProtection="1">
      <alignment horizontal="center" vertical="center"/>
      <protection/>
    </xf>
    <xf numFmtId="0" fontId="64" fillId="0" borderId="22" xfId="0" applyFont="1" applyFill="1" applyBorder="1" applyAlignment="1" applyProtection="1">
      <alignment vertical="center"/>
      <protection/>
    </xf>
    <xf numFmtId="0" fontId="66" fillId="0" borderId="0" xfId="0" applyFont="1" applyFill="1" applyAlignment="1" applyProtection="1">
      <alignment vertical="center"/>
      <protection/>
    </xf>
    <xf numFmtId="0" fontId="66" fillId="0" borderId="0" xfId="0" applyFont="1" applyBorder="1" applyAlignment="1" applyProtection="1">
      <alignment vertical="center"/>
      <protection/>
    </xf>
    <xf numFmtId="0" fontId="66" fillId="0" borderId="12" xfId="0" applyFont="1" applyBorder="1" applyAlignment="1" applyProtection="1">
      <alignment horizontal="center" vertical="center"/>
      <protection/>
    </xf>
    <xf numFmtId="0" fontId="66" fillId="0" borderId="14" xfId="0" applyFont="1" applyBorder="1" applyAlignment="1" applyProtection="1">
      <alignment horizontal="center" vertical="center"/>
      <protection/>
    </xf>
    <xf numFmtId="0" fontId="66" fillId="0" borderId="16" xfId="0" applyFont="1" applyBorder="1" applyAlignment="1" applyProtection="1">
      <alignment horizontal="center" vertical="center"/>
      <protection/>
    </xf>
    <xf numFmtId="0" fontId="68" fillId="28" borderId="39" xfId="0" applyFont="1" applyFill="1" applyBorder="1" applyAlignment="1" applyProtection="1">
      <alignment horizontal="center" vertical="center" shrinkToFit="1"/>
      <protection/>
    </xf>
    <xf numFmtId="14" fontId="60" fillId="28" borderId="40" xfId="0" applyNumberFormat="1" applyFont="1" applyFill="1" applyBorder="1" applyAlignment="1">
      <alignment vertical="center" shrinkToFit="1"/>
    </xf>
    <xf numFmtId="14" fontId="60" fillId="28" borderId="41" xfId="0" applyNumberFormat="1" applyFont="1" applyFill="1" applyBorder="1" applyAlignment="1">
      <alignment vertical="center" shrinkToFit="1"/>
    </xf>
    <xf numFmtId="0" fontId="60" fillId="28" borderId="12" xfId="0" applyFont="1" applyFill="1" applyBorder="1" applyAlignment="1">
      <alignment horizontal="center" vertical="center"/>
    </xf>
    <xf numFmtId="0" fontId="60" fillId="28" borderId="40" xfId="0" applyFont="1" applyFill="1" applyBorder="1" applyAlignment="1">
      <alignment horizontal="center" vertical="center"/>
    </xf>
    <xf numFmtId="14" fontId="60" fillId="28" borderId="40" xfId="0" applyNumberFormat="1" applyFont="1" applyFill="1" applyBorder="1" applyAlignment="1">
      <alignment horizontal="center" vertical="center"/>
    </xf>
    <xf numFmtId="176" fontId="60" fillId="28" borderId="40" xfId="0" applyNumberFormat="1" applyFont="1" applyFill="1" applyBorder="1" applyAlignment="1">
      <alignment horizontal="center" vertical="center"/>
    </xf>
    <xf numFmtId="0" fontId="60" fillId="28" borderId="40" xfId="0" applyFont="1" applyFill="1" applyBorder="1" applyAlignment="1">
      <alignment vertical="center" shrinkToFit="1"/>
    </xf>
    <xf numFmtId="0" fontId="60" fillId="28" borderId="40" xfId="0" applyFont="1" applyFill="1" applyBorder="1" applyAlignment="1">
      <alignment vertical="center"/>
    </xf>
    <xf numFmtId="0" fontId="60" fillId="28" borderId="40" xfId="0" applyFont="1" applyFill="1" applyBorder="1" applyAlignment="1">
      <alignment horizontal="center" vertical="center" shrinkToFit="1"/>
    </xf>
    <xf numFmtId="0" fontId="60" fillId="28" borderId="13" xfId="0" applyFont="1" applyFill="1" applyBorder="1" applyAlignment="1">
      <alignment horizontal="center" vertical="center" shrinkToFit="1"/>
    </xf>
    <xf numFmtId="0" fontId="60" fillId="28" borderId="14" xfId="0" applyFont="1" applyFill="1" applyBorder="1" applyAlignment="1">
      <alignment horizontal="center" vertical="center"/>
    </xf>
    <xf numFmtId="0" fontId="60" fillId="28" borderId="41" xfId="0" applyFont="1" applyFill="1" applyBorder="1" applyAlignment="1">
      <alignment horizontal="center" vertical="center"/>
    </xf>
    <xf numFmtId="14" fontId="60" fillId="28" borderId="41" xfId="0" applyNumberFormat="1" applyFont="1" applyFill="1" applyBorder="1" applyAlignment="1">
      <alignment horizontal="center" vertical="center"/>
    </xf>
    <xf numFmtId="176" fontId="60" fillId="28" borderId="41" xfId="0" applyNumberFormat="1" applyFont="1" applyFill="1" applyBorder="1" applyAlignment="1">
      <alignment horizontal="center" vertical="center"/>
    </xf>
    <xf numFmtId="0" fontId="60" fillId="28" borderId="41" xfId="0" applyFont="1" applyFill="1" applyBorder="1" applyAlignment="1">
      <alignment vertical="center" shrinkToFit="1"/>
    </xf>
    <xf numFmtId="0" fontId="60" fillId="28" borderId="41" xfId="0" applyFont="1" applyFill="1" applyBorder="1" applyAlignment="1">
      <alignment vertical="center"/>
    </xf>
    <xf numFmtId="0" fontId="60" fillId="28" borderId="41" xfId="0" applyFont="1" applyFill="1" applyBorder="1" applyAlignment="1">
      <alignment horizontal="center" vertical="center" shrinkToFit="1"/>
    </xf>
    <xf numFmtId="0" fontId="60" fillId="28" borderId="15" xfId="0" applyFont="1" applyFill="1" applyBorder="1" applyAlignment="1">
      <alignment horizontal="center" vertical="center"/>
    </xf>
    <xf numFmtId="0" fontId="60" fillId="28" borderId="15" xfId="0" applyFont="1" applyFill="1" applyBorder="1" applyAlignment="1">
      <alignment horizontal="center" vertical="center" shrinkToFit="1"/>
    </xf>
    <xf numFmtId="0" fontId="60" fillId="28" borderId="16" xfId="0" applyFont="1" applyFill="1" applyBorder="1" applyAlignment="1">
      <alignment horizontal="center" vertical="center"/>
    </xf>
    <xf numFmtId="0" fontId="60" fillId="28" borderId="23" xfId="0" applyFont="1" applyFill="1" applyBorder="1" applyAlignment="1">
      <alignment horizontal="center" vertical="center"/>
    </xf>
    <xf numFmtId="14" fontId="60" fillId="28" borderId="23" xfId="0" applyNumberFormat="1" applyFont="1" applyFill="1" applyBorder="1" applyAlignment="1">
      <alignment horizontal="center" vertical="center"/>
    </xf>
    <xf numFmtId="176" fontId="60" fillId="28" borderId="23" xfId="0" applyNumberFormat="1" applyFont="1" applyFill="1" applyBorder="1" applyAlignment="1">
      <alignment horizontal="center" vertical="center"/>
    </xf>
    <xf numFmtId="0" fontId="60" fillId="28" borderId="23" xfId="0" applyFont="1" applyFill="1" applyBorder="1" applyAlignment="1">
      <alignment vertical="center"/>
    </xf>
    <xf numFmtId="14" fontId="60" fillId="28" borderId="23" xfId="0" applyNumberFormat="1" applyFont="1" applyFill="1" applyBorder="1" applyAlignment="1">
      <alignment vertical="center" shrinkToFit="1"/>
    </xf>
    <xf numFmtId="0" fontId="0" fillId="0" borderId="0" xfId="0" applyBorder="1" applyAlignment="1">
      <alignment vertical="center"/>
    </xf>
    <xf numFmtId="0" fontId="60" fillId="0" borderId="0" xfId="0" applyFont="1" applyBorder="1" applyAlignment="1">
      <alignment horizontal="center" vertical="center" shrinkToFit="1"/>
    </xf>
    <xf numFmtId="0" fontId="60" fillId="28" borderId="19" xfId="0" applyFont="1" applyFill="1" applyBorder="1" applyAlignment="1">
      <alignment horizontal="center" vertical="center"/>
    </xf>
    <xf numFmtId="0" fontId="60" fillId="28" borderId="12" xfId="0" applyFont="1" applyFill="1" applyBorder="1" applyAlignment="1">
      <alignment horizontal="center" vertical="center"/>
    </xf>
    <xf numFmtId="176" fontId="60" fillId="28" borderId="40" xfId="0" applyNumberFormat="1" applyFont="1" applyFill="1" applyBorder="1" applyAlignment="1">
      <alignment horizontal="center" vertical="center"/>
    </xf>
    <xf numFmtId="0" fontId="60" fillId="28" borderId="40" xfId="0" applyFont="1" applyFill="1" applyBorder="1" applyAlignment="1">
      <alignment vertical="center" shrinkToFit="1"/>
    </xf>
    <xf numFmtId="0" fontId="60" fillId="28" borderId="40" xfId="0" applyFont="1" applyFill="1" applyBorder="1" applyAlignment="1">
      <alignment horizontal="center" vertical="center"/>
    </xf>
    <xf numFmtId="0" fontId="60" fillId="28" borderId="13" xfId="0" applyFont="1" applyFill="1" applyBorder="1" applyAlignment="1">
      <alignment horizontal="center" vertical="center"/>
    </xf>
    <xf numFmtId="0" fontId="60" fillId="28" borderId="12" xfId="0" applyFont="1" applyFill="1" applyBorder="1" applyAlignment="1">
      <alignment horizontal="center" vertical="center" shrinkToFit="1"/>
    </xf>
    <xf numFmtId="0" fontId="60" fillId="28" borderId="20" xfId="0" applyFont="1" applyFill="1" applyBorder="1" applyAlignment="1">
      <alignment horizontal="center" vertical="center"/>
    </xf>
    <xf numFmtId="176" fontId="60" fillId="28" borderId="41" xfId="0" applyNumberFormat="1" applyFont="1" applyFill="1" applyBorder="1" applyAlignment="1">
      <alignment horizontal="center" vertical="center"/>
    </xf>
    <xf numFmtId="0" fontId="60" fillId="28" borderId="41" xfId="0" applyFont="1" applyFill="1" applyBorder="1" applyAlignment="1">
      <alignment vertical="center" shrinkToFit="1"/>
    </xf>
    <xf numFmtId="0" fontId="60" fillId="28" borderId="41" xfId="0" applyFont="1" applyFill="1" applyBorder="1" applyAlignment="1">
      <alignment horizontal="center" vertical="center"/>
    </xf>
    <xf numFmtId="0" fontId="60" fillId="28" borderId="15" xfId="0" applyFont="1" applyFill="1" applyBorder="1" applyAlignment="1">
      <alignment horizontal="center" vertical="center"/>
    </xf>
    <xf numFmtId="0" fontId="60" fillId="28" borderId="14" xfId="0" applyFont="1" applyFill="1" applyBorder="1" applyAlignment="1">
      <alignment horizontal="center" vertical="center" shrinkToFit="1"/>
    </xf>
    <xf numFmtId="0" fontId="60" fillId="28" borderId="22" xfId="0" applyFont="1" applyFill="1" applyBorder="1" applyAlignment="1">
      <alignment horizontal="center" vertical="center"/>
    </xf>
    <xf numFmtId="176" fontId="60" fillId="28" borderId="23" xfId="0" applyNumberFormat="1" applyFont="1" applyFill="1" applyBorder="1" applyAlignment="1">
      <alignment horizontal="center" vertical="center"/>
    </xf>
    <xf numFmtId="0" fontId="60" fillId="28" borderId="23" xfId="0" applyFont="1" applyFill="1" applyBorder="1" applyAlignment="1">
      <alignment vertical="center" shrinkToFit="1"/>
    </xf>
    <xf numFmtId="0" fontId="60" fillId="28" borderId="23" xfId="0" applyFont="1" applyFill="1" applyBorder="1" applyAlignment="1">
      <alignment horizontal="center" vertical="center"/>
    </xf>
    <xf numFmtId="0" fontId="60" fillId="28" borderId="17" xfId="0" applyFont="1" applyFill="1" applyBorder="1" applyAlignment="1">
      <alignment horizontal="center" vertical="center"/>
    </xf>
    <xf numFmtId="0" fontId="39" fillId="34" borderId="42" xfId="0" applyFont="1" applyFill="1" applyBorder="1" applyAlignment="1">
      <alignment horizontal="center" vertical="center"/>
    </xf>
    <xf numFmtId="0" fontId="39" fillId="34" borderId="43" xfId="0" applyFont="1" applyFill="1" applyBorder="1" applyAlignment="1">
      <alignment horizontal="center" vertical="center"/>
    </xf>
    <xf numFmtId="0" fontId="39" fillId="34" borderId="44" xfId="0" applyFont="1" applyFill="1" applyBorder="1" applyAlignment="1">
      <alignment horizontal="center" vertical="center"/>
    </xf>
    <xf numFmtId="0" fontId="39" fillId="34" borderId="44" xfId="0" applyFont="1" applyFill="1" applyBorder="1" applyAlignment="1">
      <alignment horizontal="center" vertical="center" wrapText="1"/>
    </xf>
    <xf numFmtId="0" fontId="39" fillId="34" borderId="45" xfId="0" applyFont="1" applyFill="1" applyBorder="1" applyAlignment="1">
      <alignment horizontal="center" vertical="center" wrapText="1"/>
    </xf>
    <xf numFmtId="0" fontId="60" fillId="28" borderId="46" xfId="0" applyFont="1" applyFill="1" applyBorder="1" applyAlignment="1">
      <alignment horizontal="center" vertical="center" shrinkToFit="1"/>
    </xf>
    <xf numFmtId="0" fontId="60" fillId="28" borderId="47" xfId="0" applyFont="1" applyFill="1" applyBorder="1" applyAlignment="1">
      <alignment horizontal="center" vertical="center" shrinkToFit="1"/>
    </xf>
    <xf numFmtId="14" fontId="60" fillId="28" borderId="47" xfId="0" applyNumberFormat="1" applyFont="1" applyFill="1" applyBorder="1" applyAlignment="1">
      <alignment horizontal="center" vertical="center" shrinkToFit="1"/>
    </xf>
    <xf numFmtId="0" fontId="60" fillId="28" borderId="47" xfId="0" applyFont="1" applyFill="1" applyBorder="1" applyAlignment="1">
      <alignment vertical="center" shrinkToFit="1"/>
    </xf>
    <xf numFmtId="0" fontId="60" fillId="28" borderId="48" xfId="0" applyFont="1" applyFill="1" applyBorder="1" applyAlignment="1">
      <alignment vertical="center" shrinkToFit="1"/>
    </xf>
    <xf numFmtId="0" fontId="60" fillId="28" borderId="49" xfId="0" applyFont="1" applyFill="1" applyBorder="1" applyAlignment="1">
      <alignment horizontal="center" vertical="center" shrinkToFit="1"/>
    </xf>
    <xf numFmtId="0" fontId="39" fillId="34" borderId="50" xfId="0" applyFont="1" applyFill="1" applyBorder="1" applyAlignment="1">
      <alignment horizontal="center" vertical="center"/>
    </xf>
    <xf numFmtId="0" fontId="39" fillId="34" borderId="51" xfId="0" applyFont="1" applyFill="1" applyBorder="1" applyAlignment="1">
      <alignment horizontal="center" vertical="center"/>
    </xf>
    <xf numFmtId="0" fontId="39" fillId="34" borderId="25" xfId="0" applyFont="1" applyFill="1" applyBorder="1" applyAlignment="1">
      <alignment horizontal="center" vertical="center"/>
    </xf>
    <xf numFmtId="0" fontId="0" fillId="0" borderId="0" xfId="0" applyBorder="1" applyAlignment="1">
      <alignment horizontal="center"/>
    </xf>
    <xf numFmtId="177" fontId="60" fillId="28" borderId="35" xfId="0" applyNumberFormat="1" applyFont="1" applyFill="1" applyBorder="1" applyAlignment="1">
      <alignment horizontal="center" vertical="center" shrinkToFit="1"/>
    </xf>
    <xf numFmtId="177" fontId="60" fillId="28" borderId="52" xfId="0" applyNumberFormat="1" applyFont="1" applyFill="1" applyBorder="1" applyAlignment="1">
      <alignment horizontal="center" vertical="center" shrinkToFit="1"/>
    </xf>
    <xf numFmtId="177" fontId="60" fillId="28" borderId="53" xfId="0" applyNumberFormat="1" applyFont="1" applyFill="1" applyBorder="1" applyAlignment="1">
      <alignment horizontal="center" vertical="center" shrinkToFit="1"/>
    </xf>
    <xf numFmtId="177" fontId="60"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64" fillId="0" borderId="55" xfId="0" applyFont="1" applyBorder="1" applyAlignment="1" applyProtection="1">
      <alignment vertical="center" shrinkToFit="1"/>
      <protection/>
    </xf>
    <xf numFmtId="0" fontId="64" fillId="0" borderId="56" xfId="0" applyFont="1" applyBorder="1" applyAlignment="1" applyProtection="1">
      <alignment vertical="center" shrinkToFit="1"/>
      <protection/>
    </xf>
    <xf numFmtId="0" fontId="64" fillId="0" borderId="57" xfId="0" applyFont="1" applyBorder="1" applyAlignment="1" applyProtection="1">
      <alignment vertical="center" shrinkToFit="1"/>
      <protection/>
    </xf>
    <xf numFmtId="0" fontId="64" fillId="0" borderId="58"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59" xfId="0" applyFont="1" applyFill="1" applyBorder="1" applyAlignment="1">
      <alignment horizontal="center" vertical="center" wrapText="1"/>
    </xf>
    <xf numFmtId="0" fontId="64" fillId="0" borderId="19" xfId="0" applyFont="1" applyBorder="1" applyAlignment="1" applyProtection="1">
      <alignment horizontal="center" vertical="center" shrinkToFit="1"/>
      <protection/>
    </xf>
    <xf numFmtId="0" fontId="64" fillId="0" borderId="22" xfId="0" applyFont="1" applyBorder="1" applyAlignment="1" applyProtection="1">
      <alignment horizontal="center" vertical="center" shrinkToFit="1"/>
      <protection/>
    </xf>
    <xf numFmtId="49" fontId="60" fillId="28" borderId="40" xfId="0" applyNumberFormat="1" applyFont="1" applyFill="1" applyBorder="1" applyAlignment="1">
      <alignment horizontal="center" vertical="center"/>
    </xf>
    <xf numFmtId="49" fontId="60" fillId="28" borderId="41" xfId="0" applyNumberFormat="1" applyFont="1" applyFill="1" applyBorder="1" applyAlignment="1">
      <alignment horizontal="center" vertical="center"/>
    </xf>
    <xf numFmtId="0" fontId="3" fillId="0" borderId="60" xfId="0" applyFont="1" applyFill="1" applyBorder="1" applyAlignment="1" applyProtection="1">
      <alignment horizontal="center" vertical="center" wrapText="1"/>
      <protection/>
    </xf>
    <xf numFmtId="0" fontId="64" fillId="0" borderId="42" xfId="0" applyFont="1" applyBorder="1" applyAlignment="1" applyProtection="1">
      <alignment vertical="center" shrinkToFit="1"/>
      <protection/>
    </xf>
    <xf numFmtId="0" fontId="66" fillId="0" borderId="0" xfId="0" applyFont="1" applyAlignment="1" applyProtection="1">
      <alignment vertical="center" wrapText="1"/>
      <protection/>
    </xf>
    <xf numFmtId="0" fontId="66" fillId="33" borderId="0" xfId="0" applyFont="1" applyFill="1" applyBorder="1" applyAlignment="1" applyProtection="1">
      <alignment horizontal="center" vertical="center"/>
      <protection/>
    </xf>
    <xf numFmtId="0" fontId="66" fillId="33" borderId="31" xfId="0" applyFont="1" applyFill="1" applyBorder="1" applyAlignment="1" applyProtection="1">
      <alignment horizontal="center" vertical="center"/>
      <protection/>
    </xf>
    <xf numFmtId="0" fontId="66" fillId="28" borderId="61" xfId="0" applyFont="1" applyFill="1" applyBorder="1" applyAlignment="1" applyProtection="1">
      <alignment vertical="center"/>
      <protection locked="0"/>
    </xf>
    <xf numFmtId="0" fontId="66" fillId="28" borderId="32" xfId="0" applyFont="1" applyFill="1" applyBorder="1" applyAlignment="1" applyProtection="1">
      <alignment vertical="center"/>
      <protection locked="0"/>
    </xf>
    <xf numFmtId="0" fontId="66" fillId="28" borderId="62" xfId="0" applyFont="1" applyFill="1" applyBorder="1" applyAlignment="1" applyProtection="1">
      <alignment vertical="center"/>
      <protection locked="0"/>
    </xf>
    <xf numFmtId="0" fontId="66" fillId="28" borderId="63" xfId="0" applyFont="1" applyFill="1" applyBorder="1" applyAlignment="1" applyProtection="1">
      <alignment vertical="center"/>
      <protection locked="0"/>
    </xf>
    <xf numFmtId="0" fontId="66" fillId="28" borderId="0" xfId="0" applyFont="1" applyFill="1" applyBorder="1" applyAlignment="1" applyProtection="1">
      <alignment vertical="center"/>
      <protection locked="0"/>
    </xf>
    <xf numFmtId="0" fontId="66" fillId="28" borderId="31" xfId="0" applyFont="1" applyFill="1" applyBorder="1" applyAlignment="1" applyProtection="1">
      <alignment vertical="center"/>
      <protection locked="0"/>
    </xf>
    <xf numFmtId="0" fontId="66" fillId="28" borderId="64" xfId="0" applyFont="1" applyFill="1" applyBorder="1" applyAlignment="1" applyProtection="1">
      <alignment vertical="center"/>
      <protection locked="0"/>
    </xf>
    <xf numFmtId="0" fontId="66" fillId="28" borderId="38" xfId="0" applyFont="1" applyFill="1" applyBorder="1" applyAlignment="1" applyProtection="1">
      <alignment vertical="center"/>
      <protection locked="0"/>
    </xf>
    <xf numFmtId="0" fontId="66" fillId="28" borderId="65" xfId="0" applyFont="1" applyFill="1" applyBorder="1" applyAlignment="1" applyProtection="1">
      <alignment vertical="center"/>
      <protection locked="0"/>
    </xf>
    <xf numFmtId="14" fontId="66" fillId="28" borderId="66" xfId="0" applyNumberFormat="1" applyFont="1" applyFill="1" applyBorder="1" applyAlignment="1" applyProtection="1">
      <alignment horizontal="center" vertical="center" shrinkToFit="1"/>
      <protection locked="0"/>
    </xf>
    <xf numFmtId="14" fontId="66" fillId="28" borderId="67" xfId="0" applyNumberFormat="1" applyFont="1" applyFill="1" applyBorder="1" applyAlignment="1" applyProtection="1">
      <alignment horizontal="center" vertical="center" shrinkToFit="1"/>
      <protection locked="0"/>
    </xf>
    <xf numFmtId="182" fontId="66" fillId="28" borderId="66" xfId="0" applyNumberFormat="1" applyFont="1" applyFill="1" applyBorder="1" applyAlignment="1" applyProtection="1">
      <alignment horizontal="center" vertical="center" shrinkToFit="1"/>
      <protection locked="0"/>
    </xf>
    <xf numFmtId="182" fontId="66" fillId="28" borderId="67" xfId="0" applyNumberFormat="1" applyFont="1" applyFill="1" applyBorder="1" applyAlignment="1" applyProtection="1">
      <alignment horizontal="center" vertical="center" shrinkToFit="1"/>
      <protection locked="0"/>
    </xf>
    <xf numFmtId="0" fontId="66" fillId="0" borderId="63" xfId="0" applyFont="1" applyBorder="1" applyAlignment="1" applyProtection="1">
      <alignment horizontal="center" vertical="center"/>
      <protection/>
    </xf>
    <xf numFmtId="0" fontId="66" fillId="0" borderId="31" xfId="0" applyFont="1" applyBorder="1" applyAlignment="1" applyProtection="1">
      <alignment horizontal="center" vertical="center"/>
      <protection/>
    </xf>
    <xf numFmtId="0" fontId="66" fillId="28" borderId="66" xfId="0" applyFont="1" applyFill="1" applyBorder="1" applyAlignment="1" applyProtection="1">
      <alignment horizontal="center" vertical="center" shrinkToFit="1"/>
      <protection locked="0"/>
    </xf>
    <xf numFmtId="0" fontId="66" fillId="28" borderId="67" xfId="0" applyFont="1" applyFill="1" applyBorder="1" applyAlignment="1" applyProtection="1">
      <alignment horizontal="center" vertical="center" shrinkToFit="1"/>
      <protection locked="0"/>
    </xf>
    <xf numFmtId="0" fontId="66" fillId="28" borderId="68" xfId="0" applyFont="1" applyFill="1" applyBorder="1" applyAlignment="1" applyProtection="1">
      <alignment horizontal="center" vertical="center" shrinkToFit="1"/>
      <protection locked="0"/>
    </xf>
    <xf numFmtId="182" fontId="66" fillId="28" borderId="68" xfId="0" applyNumberFormat="1" applyFont="1" applyFill="1" applyBorder="1" applyAlignment="1" applyProtection="1">
      <alignment horizontal="center" vertical="center" shrinkToFit="1"/>
      <protection locked="0"/>
    </xf>
    <xf numFmtId="0" fontId="66" fillId="33" borderId="0" xfId="0" applyFont="1" applyFill="1" applyAlignment="1" applyProtection="1">
      <alignment horizontal="center" vertical="center"/>
      <protection/>
    </xf>
    <xf numFmtId="0" fontId="66" fillId="28" borderId="61" xfId="0" applyFont="1" applyFill="1" applyBorder="1" applyAlignment="1" applyProtection="1">
      <alignment horizontal="left" vertical="center"/>
      <protection locked="0"/>
    </xf>
    <xf numFmtId="0" fontId="66" fillId="28" borderId="32" xfId="0" applyFont="1" applyFill="1" applyBorder="1" applyAlignment="1" applyProtection="1">
      <alignment horizontal="left" vertical="center"/>
      <protection locked="0"/>
    </xf>
    <xf numFmtId="0" fontId="66" fillId="28" borderId="62" xfId="0" applyFont="1" applyFill="1" applyBorder="1" applyAlignment="1" applyProtection="1">
      <alignment horizontal="left" vertical="center"/>
      <protection locked="0"/>
    </xf>
    <xf numFmtId="0" fontId="66" fillId="28" borderId="63" xfId="0" applyFont="1" applyFill="1" applyBorder="1" applyAlignment="1" applyProtection="1">
      <alignment horizontal="left" vertical="center"/>
      <protection locked="0"/>
    </xf>
    <xf numFmtId="0" fontId="66" fillId="28" borderId="0" xfId="0" applyFont="1" applyFill="1" applyBorder="1" applyAlignment="1" applyProtection="1">
      <alignment horizontal="left" vertical="center"/>
      <protection locked="0"/>
    </xf>
    <xf numFmtId="0" fontId="66" fillId="28" borderId="31" xfId="0" applyFont="1" applyFill="1" applyBorder="1" applyAlignment="1" applyProtection="1">
      <alignment horizontal="left" vertical="center"/>
      <protection locked="0"/>
    </xf>
    <xf numFmtId="0" fontId="66" fillId="28" borderId="64" xfId="0" applyFont="1" applyFill="1" applyBorder="1" applyAlignment="1" applyProtection="1">
      <alignment horizontal="left" vertical="center"/>
      <protection locked="0"/>
    </xf>
    <xf numFmtId="0" fontId="66" fillId="28" borderId="38" xfId="0" applyFont="1" applyFill="1" applyBorder="1" applyAlignment="1" applyProtection="1">
      <alignment horizontal="left" vertical="center"/>
      <protection locked="0"/>
    </xf>
    <xf numFmtId="0" fontId="66" fillId="28" borderId="65" xfId="0" applyFont="1" applyFill="1" applyBorder="1" applyAlignment="1" applyProtection="1">
      <alignment horizontal="left" vertical="center"/>
      <protection locked="0"/>
    </xf>
    <xf numFmtId="0" fontId="69" fillId="0" borderId="69" xfId="0" applyFont="1" applyFill="1" applyBorder="1" applyAlignment="1" applyProtection="1">
      <alignment horizontal="left" shrinkToFit="1"/>
      <protection/>
    </xf>
    <xf numFmtId="0" fontId="69" fillId="0" borderId="70" xfId="0" applyFont="1" applyFill="1" applyBorder="1" applyAlignment="1" applyProtection="1">
      <alignment horizontal="left" shrinkToFit="1"/>
      <protection/>
    </xf>
    <xf numFmtId="0" fontId="69" fillId="0" borderId="71" xfId="0" applyFont="1" applyFill="1" applyBorder="1" applyAlignment="1" applyProtection="1">
      <alignment horizontal="left" shrinkToFit="1"/>
      <protection/>
    </xf>
    <xf numFmtId="0" fontId="69" fillId="0" borderId="72" xfId="0" applyFont="1" applyFill="1" applyBorder="1" applyAlignment="1" applyProtection="1">
      <alignment horizontal="left" vertical="top"/>
      <protection/>
    </xf>
    <xf numFmtId="0" fontId="69" fillId="0" borderId="73" xfId="0" applyFont="1" applyFill="1" applyBorder="1" applyAlignment="1" applyProtection="1">
      <alignment horizontal="left" vertical="top"/>
      <protection/>
    </xf>
    <xf numFmtId="0" fontId="69" fillId="0" borderId="74" xfId="0" applyFont="1" applyFill="1" applyBorder="1" applyAlignment="1" applyProtection="1">
      <alignment horizontal="left" vertical="top"/>
      <protection/>
    </xf>
    <xf numFmtId="0" fontId="3" fillId="0" borderId="75" xfId="0" applyFont="1" applyFill="1" applyBorder="1" applyAlignment="1">
      <alignment horizontal="center" vertical="center" wrapText="1" readingOrder="1"/>
    </xf>
    <xf numFmtId="0" fontId="3" fillId="0" borderId="76" xfId="0" applyFont="1" applyFill="1" applyBorder="1" applyAlignment="1">
      <alignment horizontal="center" vertical="center" wrapText="1" readingOrder="1"/>
    </xf>
    <xf numFmtId="0" fontId="3" fillId="0" borderId="77" xfId="0" applyFont="1" applyFill="1" applyBorder="1" applyAlignment="1">
      <alignment horizontal="center" vertical="center" wrapText="1" readingOrder="1"/>
    </xf>
    <xf numFmtId="0" fontId="3" fillId="0" borderId="78" xfId="0" applyFont="1" applyFill="1" applyBorder="1" applyAlignment="1">
      <alignment horizontal="center" vertical="center" wrapText="1" readingOrder="1"/>
    </xf>
    <xf numFmtId="0" fontId="3" fillId="0" borderId="79" xfId="0" applyFont="1" applyFill="1" applyBorder="1" applyAlignment="1">
      <alignment horizontal="center" vertical="center" wrapText="1" readingOrder="1"/>
    </xf>
    <xf numFmtId="0" fontId="3" fillId="0" borderId="80" xfId="0" applyFont="1" applyFill="1" applyBorder="1" applyAlignment="1">
      <alignment horizontal="center" vertical="center" wrapText="1" readingOrder="1"/>
    </xf>
    <xf numFmtId="0" fontId="3" fillId="28" borderId="81" xfId="0" applyFont="1" applyFill="1" applyBorder="1" applyAlignment="1" applyProtection="1">
      <alignment vertical="center" wrapText="1"/>
      <protection locked="0"/>
    </xf>
    <xf numFmtId="0" fontId="3" fillId="28" borderId="82" xfId="0" applyFont="1" applyFill="1" applyBorder="1" applyAlignment="1" applyProtection="1">
      <alignment vertical="center" wrapText="1"/>
      <protection locked="0"/>
    </xf>
    <xf numFmtId="0" fontId="6" fillId="0" borderId="75" xfId="0" applyFont="1" applyFill="1" applyBorder="1" applyAlignment="1">
      <alignment horizontal="center" vertical="center" wrapText="1" readingOrder="1"/>
    </xf>
    <xf numFmtId="0" fontId="6" fillId="0" borderId="76" xfId="0" applyFont="1" applyFill="1" applyBorder="1" applyAlignment="1">
      <alignment horizontal="center" vertical="center" wrapText="1" readingOrder="1"/>
    </xf>
    <xf numFmtId="0" fontId="6" fillId="0" borderId="77" xfId="0" applyFont="1" applyFill="1" applyBorder="1" applyAlignment="1">
      <alignment horizontal="center" vertical="center" wrapText="1" readingOrder="1"/>
    </xf>
    <xf numFmtId="0" fontId="6" fillId="0" borderId="83" xfId="0" applyFont="1" applyFill="1" applyBorder="1" applyAlignment="1">
      <alignment horizontal="center" vertical="center" wrapText="1" readingOrder="1"/>
    </xf>
    <xf numFmtId="0" fontId="6" fillId="0" borderId="38" xfId="0" applyFont="1" applyFill="1" applyBorder="1" applyAlignment="1">
      <alignment horizontal="center" vertical="center" wrapText="1" readingOrder="1"/>
    </xf>
    <xf numFmtId="0" fontId="6" fillId="0" borderId="84" xfId="0" applyFont="1" applyFill="1" applyBorder="1" applyAlignment="1">
      <alignment horizontal="center" vertical="center" wrapText="1" readingOrder="1"/>
    </xf>
    <xf numFmtId="14" fontId="5" fillId="28" borderId="66" xfId="0" applyNumberFormat="1" applyFont="1" applyFill="1" applyBorder="1" applyAlignment="1" applyProtection="1">
      <alignment horizontal="center" vertical="center" shrinkToFit="1" readingOrder="1"/>
      <protection locked="0"/>
    </xf>
    <xf numFmtId="14" fontId="5" fillId="28" borderId="68" xfId="0" applyNumberFormat="1" applyFont="1" applyFill="1" applyBorder="1" applyAlignment="1" applyProtection="1">
      <alignment horizontal="center" vertical="center" shrinkToFit="1" readingOrder="1"/>
      <protection locked="0"/>
    </xf>
    <xf numFmtId="14" fontId="5" fillId="28" borderId="85" xfId="0" applyNumberFormat="1" applyFont="1" applyFill="1" applyBorder="1" applyAlignment="1" applyProtection="1">
      <alignment horizontal="center" vertical="center" shrinkToFit="1" readingOrder="1"/>
      <protection locked="0"/>
    </xf>
    <xf numFmtId="0" fontId="3" fillId="28" borderId="86" xfId="0" applyFont="1" applyFill="1" applyBorder="1" applyAlignment="1" applyProtection="1">
      <alignment horizontal="center" vertical="center" wrapText="1"/>
      <protection locked="0"/>
    </xf>
    <xf numFmtId="0" fontId="3" fillId="28" borderId="87" xfId="0" applyFont="1" applyFill="1" applyBorder="1" applyAlignment="1" applyProtection="1">
      <alignment horizontal="center" vertical="center" wrapText="1"/>
      <protection locked="0"/>
    </xf>
    <xf numFmtId="0" fontId="3" fillId="28" borderId="88" xfId="0" applyFont="1" applyFill="1" applyBorder="1" applyAlignment="1" applyProtection="1">
      <alignment horizontal="center" vertical="center" wrapText="1"/>
      <protection locked="0"/>
    </xf>
    <xf numFmtId="0" fontId="3" fillId="0" borderId="89" xfId="0" applyFont="1" applyFill="1" applyBorder="1" applyAlignment="1">
      <alignment horizontal="center" vertical="center" wrapText="1" readingOrder="1"/>
    </xf>
    <xf numFmtId="0" fontId="3" fillId="0" borderId="90" xfId="0" applyFont="1" applyFill="1" applyBorder="1" applyAlignment="1">
      <alignment horizontal="center" vertical="center" wrapText="1" readingOrder="1"/>
    </xf>
    <xf numFmtId="0" fontId="3" fillId="0" borderId="91" xfId="0" applyFont="1" applyFill="1" applyBorder="1" applyAlignment="1">
      <alignment horizontal="center" vertical="center" wrapText="1" readingOrder="1"/>
    </xf>
    <xf numFmtId="0" fontId="67" fillId="0" borderId="92" xfId="0" applyFont="1" applyBorder="1" applyAlignment="1" applyProtection="1">
      <alignment vertical="center"/>
      <protection/>
    </xf>
    <xf numFmtId="0" fontId="67" fillId="0" borderId="93" xfId="0" applyFont="1" applyBorder="1" applyAlignment="1" applyProtection="1">
      <alignment vertical="center"/>
      <protection/>
    </xf>
    <xf numFmtId="0" fontId="66" fillId="28" borderId="61" xfId="0" applyFont="1" applyFill="1" applyBorder="1" applyAlignment="1" applyProtection="1">
      <alignment horizontal="center" vertical="center" shrinkToFit="1"/>
      <protection/>
    </xf>
    <xf numFmtId="0" fontId="66" fillId="28" borderId="32" xfId="0" applyFont="1" applyFill="1" applyBorder="1" applyAlignment="1" applyProtection="1">
      <alignment horizontal="center" vertical="center" shrinkToFit="1"/>
      <protection/>
    </xf>
    <xf numFmtId="0" fontId="66" fillId="28" borderId="62" xfId="0" applyFont="1" applyFill="1" applyBorder="1" applyAlignment="1" applyProtection="1">
      <alignment horizontal="center" vertical="center" shrinkToFit="1"/>
      <protection/>
    </xf>
    <xf numFmtId="0" fontId="66" fillId="28" borderId="64" xfId="0" applyFont="1" applyFill="1" applyBorder="1" applyAlignment="1" applyProtection="1">
      <alignment horizontal="center" vertical="center" shrinkToFit="1"/>
      <protection/>
    </xf>
    <xf numFmtId="0" fontId="66" fillId="28" borderId="38" xfId="0" applyFont="1" applyFill="1" applyBorder="1" applyAlignment="1" applyProtection="1">
      <alignment horizontal="center" vertical="center" shrinkToFit="1"/>
      <protection/>
    </xf>
    <xf numFmtId="0" fontId="66" fillId="28" borderId="65" xfId="0" applyFont="1" applyFill="1" applyBorder="1" applyAlignment="1" applyProtection="1">
      <alignment horizontal="center" vertical="center" shrinkToFit="1"/>
      <protection/>
    </xf>
    <xf numFmtId="0" fontId="66" fillId="33" borderId="63" xfId="0" applyFont="1" applyFill="1" applyBorder="1" applyAlignment="1" applyProtection="1">
      <alignment horizontal="center" vertical="center" wrapText="1"/>
      <protection/>
    </xf>
    <xf numFmtId="0" fontId="66" fillId="33" borderId="63" xfId="0" applyFont="1" applyFill="1" applyBorder="1" applyAlignment="1" applyProtection="1">
      <alignment horizontal="center" vertical="center"/>
      <protection/>
    </xf>
    <xf numFmtId="0" fontId="67" fillId="0" borderId="94" xfId="0" applyFont="1" applyBorder="1" applyAlignment="1" applyProtection="1">
      <alignment vertical="center"/>
      <protection/>
    </xf>
    <xf numFmtId="0" fontId="67" fillId="0" borderId="95" xfId="0" applyFont="1" applyBorder="1" applyAlignment="1" applyProtection="1">
      <alignment vertical="center"/>
      <protection/>
    </xf>
    <xf numFmtId="176" fontId="66" fillId="28" borderId="96" xfId="0" applyNumberFormat="1" applyFont="1" applyFill="1" applyBorder="1" applyAlignment="1" applyProtection="1">
      <alignment horizontal="center" vertical="center"/>
      <protection locked="0"/>
    </xf>
    <xf numFmtId="176" fontId="66" fillId="28" borderId="97" xfId="0" applyNumberFormat="1" applyFont="1" applyFill="1" applyBorder="1" applyAlignment="1" applyProtection="1">
      <alignment horizontal="center" vertical="center"/>
      <protection locked="0"/>
    </xf>
    <xf numFmtId="176" fontId="66" fillId="28" borderId="98" xfId="0" applyNumberFormat="1" applyFont="1" applyFill="1" applyBorder="1" applyAlignment="1" applyProtection="1">
      <alignment horizontal="center" vertical="center"/>
      <protection locked="0"/>
    </xf>
    <xf numFmtId="182" fontId="66" fillId="28" borderId="99" xfId="0" applyNumberFormat="1" applyFont="1" applyFill="1" applyBorder="1" applyAlignment="1" applyProtection="1">
      <alignment horizontal="center" vertical="center" shrinkToFit="1"/>
      <protection locked="0"/>
    </xf>
    <xf numFmtId="182" fontId="66" fillId="28" borderId="100" xfId="0" applyNumberFormat="1" applyFont="1" applyFill="1" applyBorder="1" applyAlignment="1" applyProtection="1">
      <alignment horizontal="center" vertical="center" shrinkToFit="1"/>
      <protection locked="0"/>
    </xf>
    <xf numFmtId="182" fontId="66" fillId="28" borderId="101" xfId="0" applyNumberFormat="1" applyFont="1" applyFill="1" applyBorder="1" applyAlignment="1" applyProtection="1">
      <alignment horizontal="center" vertical="center" shrinkToFit="1"/>
      <protection locked="0"/>
    </xf>
    <xf numFmtId="176" fontId="66" fillId="28" borderId="99" xfId="0" applyNumberFormat="1" applyFont="1" applyFill="1" applyBorder="1" applyAlignment="1" applyProtection="1">
      <alignment horizontal="center" vertical="center"/>
      <protection locked="0"/>
    </xf>
    <xf numFmtId="176" fontId="66" fillId="28" borderId="100" xfId="0" applyNumberFormat="1" applyFont="1" applyFill="1" applyBorder="1" applyAlignment="1" applyProtection="1">
      <alignment horizontal="center" vertical="center"/>
      <protection locked="0"/>
    </xf>
    <xf numFmtId="176" fontId="66" fillId="28" borderId="101" xfId="0" applyNumberFormat="1" applyFont="1" applyFill="1" applyBorder="1" applyAlignment="1" applyProtection="1">
      <alignment horizontal="center" vertical="center"/>
      <protection locked="0"/>
    </xf>
    <xf numFmtId="0" fontId="66" fillId="28" borderId="99" xfId="0" applyFont="1" applyFill="1" applyBorder="1" applyAlignment="1" applyProtection="1">
      <alignment horizontal="center" vertical="center" shrinkToFit="1"/>
      <protection locked="0"/>
    </xf>
    <xf numFmtId="0" fontId="66" fillId="28" borderId="100" xfId="0" applyFont="1" applyFill="1" applyBorder="1" applyAlignment="1" applyProtection="1">
      <alignment horizontal="center" vertical="center" shrinkToFit="1"/>
      <protection locked="0"/>
    </xf>
    <xf numFmtId="0" fontId="66" fillId="28" borderId="101" xfId="0" applyFont="1" applyFill="1" applyBorder="1" applyAlignment="1" applyProtection="1">
      <alignment horizontal="center" vertical="center" shrinkToFit="1"/>
      <protection locked="0"/>
    </xf>
    <xf numFmtId="0" fontId="66" fillId="28" borderId="96" xfId="0" applyFont="1" applyFill="1" applyBorder="1" applyAlignment="1" applyProtection="1">
      <alignment horizontal="center" vertical="center" shrinkToFit="1"/>
      <protection locked="0"/>
    </xf>
    <xf numFmtId="0" fontId="66" fillId="28" borderId="97" xfId="0" applyFont="1" applyFill="1" applyBorder="1" applyAlignment="1" applyProtection="1">
      <alignment horizontal="center" vertical="center" shrinkToFit="1"/>
      <protection locked="0"/>
    </xf>
    <xf numFmtId="0" fontId="66" fillId="28" borderId="98" xfId="0" applyFont="1" applyFill="1" applyBorder="1" applyAlignment="1" applyProtection="1">
      <alignment horizontal="center" vertical="center" shrinkToFit="1"/>
      <protection locked="0"/>
    </xf>
    <xf numFmtId="0" fontId="66" fillId="0" borderId="100" xfId="0" applyFont="1" applyBorder="1" applyAlignment="1" applyProtection="1">
      <alignment vertical="center"/>
      <protection locked="0"/>
    </xf>
    <xf numFmtId="0" fontId="66" fillId="0" borderId="101" xfId="0" applyFont="1" applyBorder="1" applyAlignment="1" applyProtection="1">
      <alignment vertical="center"/>
      <protection locked="0"/>
    </xf>
    <xf numFmtId="182" fontId="66" fillId="28" borderId="96" xfId="0" applyNumberFormat="1" applyFont="1" applyFill="1" applyBorder="1" applyAlignment="1" applyProtection="1">
      <alignment horizontal="center" vertical="center" shrinkToFit="1"/>
      <protection locked="0"/>
    </xf>
    <xf numFmtId="182" fontId="66" fillId="28" borderId="97" xfId="0" applyNumberFormat="1" applyFont="1" applyFill="1" applyBorder="1" applyAlignment="1" applyProtection="1">
      <alignment horizontal="center" vertical="center" shrinkToFit="1"/>
      <protection locked="0"/>
    </xf>
    <xf numFmtId="182" fontId="66" fillId="28" borderId="98" xfId="0" applyNumberFormat="1" applyFont="1" applyFill="1" applyBorder="1" applyAlignment="1" applyProtection="1">
      <alignment horizontal="center" vertical="center" shrinkToFit="1"/>
      <protection locked="0"/>
    </xf>
    <xf numFmtId="0" fontId="67" fillId="0" borderId="92" xfId="0" applyFont="1" applyBorder="1" applyAlignment="1" applyProtection="1">
      <alignment horizontal="center" vertical="center"/>
      <protection/>
    </xf>
    <xf numFmtId="0" fontId="67" fillId="0" borderId="94" xfId="0" applyFont="1" applyBorder="1" applyAlignment="1" applyProtection="1">
      <alignment horizontal="center" vertical="center"/>
      <protection/>
    </xf>
    <xf numFmtId="0" fontId="3" fillId="28" borderId="34" xfId="0" applyFont="1" applyFill="1" applyBorder="1" applyAlignment="1" applyProtection="1">
      <alignment horizontal="center" vertical="center" wrapText="1"/>
      <protection locked="0"/>
    </xf>
    <xf numFmtId="0" fontId="3" fillId="28" borderId="102" xfId="0" applyFont="1" applyFill="1" applyBorder="1" applyAlignment="1" applyProtection="1">
      <alignment horizontal="center" vertical="center" wrapText="1"/>
      <protection locked="0"/>
    </xf>
    <xf numFmtId="0" fontId="3" fillId="28" borderId="103" xfId="0" applyFont="1" applyFill="1" applyBorder="1" applyAlignment="1" applyProtection="1">
      <alignment horizontal="center" vertical="center" wrapText="1"/>
      <protection locked="0"/>
    </xf>
    <xf numFmtId="0" fontId="3" fillId="28" borderId="104" xfId="0" applyFont="1" applyFill="1" applyBorder="1" applyAlignment="1" applyProtection="1">
      <alignment horizontal="center" vertical="center" wrapText="1"/>
      <protection locked="0"/>
    </xf>
    <xf numFmtId="0" fontId="3" fillId="28" borderId="105" xfId="0" applyFont="1" applyFill="1" applyBorder="1" applyAlignment="1" applyProtection="1">
      <alignment horizontal="center" vertical="center" wrapText="1"/>
      <protection locked="0"/>
    </xf>
    <xf numFmtId="0" fontId="3" fillId="28" borderId="106" xfId="0" applyFont="1" applyFill="1" applyBorder="1" applyAlignment="1" applyProtection="1">
      <alignment horizontal="center" vertical="center" wrapText="1"/>
      <protection locked="0"/>
    </xf>
    <xf numFmtId="0" fontId="3" fillId="28" borderId="107" xfId="0" applyFont="1" applyFill="1" applyBorder="1" applyAlignment="1" applyProtection="1">
      <alignment horizontal="center" vertical="center" wrapText="1"/>
      <protection locked="0"/>
    </xf>
    <xf numFmtId="0" fontId="64" fillId="0" borderId="19" xfId="0" applyFont="1" applyBorder="1" applyAlignment="1" applyProtection="1">
      <alignment horizontal="center" vertical="center" shrinkToFit="1"/>
      <protection/>
    </xf>
    <xf numFmtId="0" fontId="64" fillId="0" borderId="22" xfId="0" applyFont="1" applyBorder="1" applyAlignment="1" applyProtection="1">
      <alignment horizontal="center" vertical="center" shrinkToFit="1"/>
      <protection/>
    </xf>
    <xf numFmtId="0" fontId="64" fillId="0" borderId="12" xfId="0" applyFont="1" applyBorder="1" applyAlignment="1" applyProtection="1">
      <alignment horizontal="center" vertical="center" shrinkToFit="1"/>
      <protection/>
    </xf>
    <xf numFmtId="0" fontId="64" fillId="0" borderId="13" xfId="0" applyFont="1" applyBorder="1" applyAlignment="1" applyProtection="1">
      <alignment horizontal="center" vertical="center" shrinkToFit="1"/>
      <protection/>
    </xf>
    <xf numFmtId="14" fontId="5" fillId="28" borderId="108" xfId="0" applyNumberFormat="1" applyFont="1" applyFill="1" applyBorder="1" applyAlignment="1" applyProtection="1">
      <alignment horizontal="center" vertical="center" shrinkToFit="1" readingOrder="1"/>
      <protection locked="0"/>
    </xf>
    <xf numFmtId="14" fontId="5" fillId="28" borderId="67" xfId="0" applyNumberFormat="1" applyFont="1" applyFill="1" applyBorder="1" applyAlignment="1" applyProtection="1">
      <alignment horizontal="center" vertical="center" shrinkToFit="1" readingOrder="1"/>
      <protection locked="0"/>
    </xf>
    <xf numFmtId="0" fontId="3" fillId="0" borderId="109" xfId="0" applyFont="1" applyFill="1" applyBorder="1" applyAlignment="1">
      <alignment horizontal="center" vertical="center" wrapText="1" readingOrder="1"/>
    </xf>
    <xf numFmtId="0" fontId="3" fillId="0" borderId="110" xfId="0" applyFont="1" applyFill="1" applyBorder="1" applyAlignment="1">
      <alignment horizontal="center" vertical="center" wrapText="1" readingOrder="1"/>
    </xf>
    <xf numFmtId="0" fontId="3" fillId="28" borderId="104" xfId="0" applyFont="1" applyFill="1" applyBorder="1" applyAlignment="1" applyProtection="1">
      <alignment vertical="center" wrapText="1"/>
      <protection locked="0"/>
    </xf>
    <xf numFmtId="0" fontId="3" fillId="28" borderId="111" xfId="0" applyFont="1" applyFill="1" applyBorder="1" applyAlignment="1" applyProtection="1">
      <alignment vertical="center" wrapText="1"/>
      <protection locked="0"/>
    </xf>
    <xf numFmtId="0" fontId="66" fillId="0" borderId="112" xfId="0" applyFont="1" applyFill="1" applyBorder="1" applyAlignment="1" applyProtection="1">
      <alignment vertical="center" wrapText="1"/>
      <protection/>
    </xf>
    <xf numFmtId="0" fontId="66" fillId="0" borderId="113" xfId="0" applyFont="1" applyFill="1" applyBorder="1" applyAlignment="1" applyProtection="1">
      <alignment vertical="center" wrapText="1"/>
      <protection/>
    </xf>
    <xf numFmtId="0" fontId="66" fillId="0" borderId="114" xfId="0" applyFont="1" applyFill="1" applyBorder="1" applyAlignment="1" applyProtection="1">
      <alignment vertical="center" wrapText="1"/>
      <protection/>
    </xf>
    <xf numFmtId="0" fontId="3" fillId="0" borderId="115" xfId="0" applyFont="1" applyFill="1" applyBorder="1" applyAlignment="1" applyProtection="1">
      <alignment horizontal="center" vertical="center" wrapText="1"/>
      <protection/>
    </xf>
    <xf numFmtId="0" fontId="3" fillId="0" borderId="116" xfId="0" applyFont="1" applyFill="1" applyBorder="1" applyAlignment="1" applyProtection="1">
      <alignment horizontal="center" vertical="center" wrapText="1"/>
      <protection/>
    </xf>
    <xf numFmtId="0" fontId="3" fillId="0" borderId="114" xfId="0" applyFont="1" applyFill="1" applyBorder="1" applyAlignment="1" applyProtection="1">
      <alignment horizontal="center" vertical="center" wrapText="1"/>
      <protection/>
    </xf>
    <xf numFmtId="0" fontId="3" fillId="0" borderId="117" xfId="0" applyFont="1" applyFill="1" applyBorder="1" applyAlignment="1">
      <alignment horizontal="left" vertical="center" wrapText="1" readingOrder="1"/>
    </xf>
    <xf numFmtId="0" fontId="3" fillId="0" borderId="102" xfId="0" applyFont="1" applyFill="1" applyBorder="1" applyAlignment="1">
      <alignment horizontal="left" vertical="center" wrapText="1" readingOrder="1"/>
    </xf>
    <xf numFmtId="0" fontId="3" fillId="28" borderId="118" xfId="0" applyFont="1" applyFill="1" applyBorder="1" applyAlignment="1" applyProtection="1">
      <alignment horizontal="center" vertical="center" wrapText="1"/>
      <protection locked="0"/>
    </xf>
    <xf numFmtId="0" fontId="3" fillId="28" borderId="119" xfId="0" applyFont="1" applyFill="1" applyBorder="1" applyAlignment="1" applyProtection="1">
      <alignment horizontal="center" vertical="center" wrapText="1"/>
      <protection locked="0"/>
    </xf>
    <xf numFmtId="0" fontId="3" fillId="28" borderId="81" xfId="0" applyFont="1" applyFill="1" applyBorder="1" applyAlignment="1" applyProtection="1">
      <alignment horizontal="center" vertical="center" wrapText="1"/>
      <protection locked="0"/>
    </xf>
    <xf numFmtId="0" fontId="3" fillId="0" borderId="117" xfId="0" applyFont="1" applyFill="1" applyBorder="1" applyAlignment="1">
      <alignment vertical="center" wrapText="1" readingOrder="1"/>
    </xf>
    <xf numFmtId="0" fontId="3" fillId="0" borderId="102" xfId="0" applyFont="1" applyFill="1" applyBorder="1" applyAlignment="1">
      <alignment vertical="center" wrapText="1" readingOrder="1"/>
    </xf>
    <xf numFmtId="0" fontId="3" fillId="28" borderId="120" xfId="0" applyFont="1" applyFill="1" applyBorder="1" applyAlignment="1" applyProtection="1">
      <alignment horizontal="center" vertical="center" wrapText="1"/>
      <protection locked="0"/>
    </xf>
    <xf numFmtId="0" fontId="3" fillId="28" borderId="121" xfId="0" applyFont="1" applyFill="1" applyBorder="1" applyAlignment="1" applyProtection="1">
      <alignment vertical="center" wrapText="1"/>
      <protection locked="0"/>
    </xf>
    <xf numFmtId="0" fontId="3" fillId="28" borderId="122" xfId="0" applyFont="1" applyFill="1" applyBorder="1" applyAlignment="1" applyProtection="1">
      <alignment vertical="center" wrapText="1"/>
      <protection locked="0"/>
    </xf>
    <xf numFmtId="0" fontId="3" fillId="0" borderId="115" xfId="0" applyFont="1" applyFill="1" applyBorder="1" applyAlignment="1" applyProtection="1">
      <alignment vertical="center" wrapText="1"/>
      <protection/>
    </xf>
    <xf numFmtId="0" fontId="3" fillId="28" borderId="121" xfId="0" applyFont="1" applyFill="1" applyBorder="1" applyAlignment="1" applyProtection="1">
      <alignment horizontal="center" vertical="center" wrapText="1"/>
      <protection locked="0"/>
    </xf>
    <xf numFmtId="0" fontId="3" fillId="0" borderId="123" xfId="0" applyFont="1" applyFill="1" applyBorder="1" applyAlignment="1" applyProtection="1">
      <alignment horizontal="center" vertical="center" wrapText="1"/>
      <protection/>
    </xf>
    <xf numFmtId="0" fontId="3" fillId="28" borderId="124" xfId="0" applyFont="1" applyFill="1" applyBorder="1" applyAlignment="1" applyProtection="1">
      <alignment horizontal="center" vertical="center" wrapText="1"/>
      <protection locked="0"/>
    </xf>
    <xf numFmtId="0" fontId="3" fillId="28" borderId="125" xfId="0" applyFont="1" applyFill="1" applyBorder="1" applyAlignment="1" applyProtection="1">
      <alignment horizontal="center" vertical="center" wrapText="1"/>
      <protection locked="0"/>
    </xf>
    <xf numFmtId="0" fontId="3" fillId="0" borderId="126" xfId="0" applyFont="1" applyFill="1" applyBorder="1" applyAlignment="1" applyProtection="1">
      <alignment horizontal="center" vertical="center" wrapText="1"/>
      <protection/>
    </xf>
    <xf numFmtId="0" fontId="3" fillId="0" borderId="127" xfId="0" applyFont="1" applyFill="1" applyBorder="1" applyAlignment="1" applyProtection="1">
      <alignment horizontal="center" vertical="center" wrapText="1"/>
      <protection/>
    </xf>
    <xf numFmtId="0" fontId="3" fillId="0" borderId="128" xfId="0" applyFont="1" applyFill="1" applyBorder="1" applyAlignment="1" applyProtection="1">
      <alignment horizontal="center" vertical="center" wrapText="1"/>
      <protection/>
    </xf>
    <xf numFmtId="0" fontId="3" fillId="0" borderId="129" xfId="0" applyFont="1" applyFill="1" applyBorder="1" applyAlignment="1" applyProtection="1">
      <alignment horizontal="center" vertical="center" wrapText="1"/>
      <protection/>
    </xf>
    <xf numFmtId="0" fontId="3" fillId="0" borderId="129" xfId="0" applyFont="1" applyFill="1" applyBorder="1" applyAlignment="1" applyProtection="1">
      <alignment vertical="center" wrapText="1"/>
      <protection/>
    </xf>
    <xf numFmtId="0" fontId="3" fillId="0" borderId="130" xfId="0" applyFont="1" applyFill="1" applyBorder="1" applyAlignment="1" applyProtection="1">
      <alignment vertical="center" wrapText="1"/>
      <protection/>
    </xf>
    <xf numFmtId="0" fontId="66" fillId="0" borderId="131" xfId="0" applyFont="1" applyFill="1" applyBorder="1" applyAlignment="1" applyProtection="1">
      <alignment vertical="center" wrapText="1"/>
      <protection/>
    </xf>
    <xf numFmtId="0" fontId="66" fillId="0" borderId="132" xfId="0" applyFont="1" applyFill="1" applyBorder="1" applyAlignment="1" applyProtection="1">
      <alignment vertical="center" wrapText="1"/>
      <protection/>
    </xf>
    <xf numFmtId="0" fontId="3" fillId="0" borderId="133" xfId="0" applyFont="1" applyFill="1" applyBorder="1" applyAlignment="1" applyProtection="1">
      <alignment horizontal="center" vertical="center" wrapText="1"/>
      <protection/>
    </xf>
    <xf numFmtId="0" fontId="3" fillId="0" borderId="134" xfId="0" applyFont="1" applyFill="1" applyBorder="1" applyAlignment="1" applyProtection="1">
      <alignment horizontal="center" vertical="center" wrapText="1"/>
      <protection/>
    </xf>
    <xf numFmtId="0" fontId="3" fillId="0" borderId="135" xfId="0" applyFont="1" applyFill="1" applyBorder="1" applyAlignment="1" applyProtection="1">
      <alignment horizontal="center" vertical="center" wrapText="1"/>
      <protection/>
    </xf>
    <xf numFmtId="0" fontId="3" fillId="0" borderId="136" xfId="0" applyFont="1" applyFill="1" applyBorder="1" applyAlignment="1" applyProtection="1">
      <alignment horizontal="center" vertical="center" wrapText="1"/>
      <protection/>
    </xf>
    <xf numFmtId="0" fontId="3" fillId="0" borderId="137" xfId="0" applyFont="1" applyFill="1" applyBorder="1" applyAlignment="1" applyProtection="1">
      <alignment horizontal="center" vertical="center" wrapText="1"/>
      <protection/>
    </xf>
    <xf numFmtId="0" fontId="3" fillId="0" borderId="137" xfId="0" applyFont="1" applyFill="1" applyBorder="1" applyAlignment="1" applyProtection="1">
      <alignment vertical="center" wrapText="1"/>
      <protection/>
    </xf>
    <xf numFmtId="182" fontId="66" fillId="28" borderId="99" xfId="0" applyNumberFormat="1" applyFont="1" applyFill="1" applyBorder="1" applyAlignment="1" applyProtection="1">
      <alignment horizontal="center" vertical="center" shrinkToFit="1"/>
      <protection/>
    </xf>
    <xf numFmtId="182" fontId="66" fillId="28" borderId="100" xfId="0" applyNumberFormat="1" applyFont="1" applyFill="1" applyBorder="1" applyAlignment="1" applyProtection="1">
      <alignment horizontal="center" vertical="center" shrinkToFit="1"/>
      <protection/>
    </xf>
    <xf numFmtId="182" fontId="66" fillId="28" borderId="101" xfId="0" applyNumberFormat="1" applyFont="1" applyFill="1" applyBorder="1" applyAlignment="1" applyProtection="1">
      <alignment horizontal="center" vertical="center" shrinkToFit="1"/>
      <protection/>
    </xf>
    <xf numFmtId="176" fontId="66" fillId="28" borderId="99" xfId="0" applyNumberFormat="1" applyFont="1" applyFill="1" applyBorder="1" applyAlignment="1" applyProtection="1">
      <alignment horizontal="center" vertical="center"/>
      <protection/>
    </xf>
    <xf numFmtId="176" fontId="66" fillId="28" borderId="100" xfId="0" applyNumberFormat="1" applyFont="1" applyFill="1" applyBorder="1" applyAlignment="1" applyProtection="1">
      <alignment horizontal="center" vertical="center"/>
      <protection/>
    </xf>
    <xf numFmtId="176" fontId="66" fillId="28" borderId="101" xfId="0" applyNumberFormat="1" applyFont="1" applyFill="1" applyBorder="1" applyAlignment="1" applyProtection="1">
      <alignment horizontal="center" vertical="center"/>
      <protection/>
    </xf>
    <xf numFmtId="0" fontId="66" fillId="0" borderId="100" xfId="0" applyFont="1" applyBorder="1" applyAlignment="1">
      <alignment vertical="center"/>
    </xf>
    <xf numFmtId="0" fontId="66" fillId="0" borderId="101" xfId="0" applyFont="1" applyBorder="1" applyAlignment="1">
      <alignment vertical="center"/>
    </xf>
    <xf numFmtId="182" fontId="66" fillId="28" borderId="96" xfId="0" applyNumberFormat="1" applyFont="1" applyFill="1" applyBorder="1" applyAlignment="1" applyProtection="1">
      <alignment horizontal="center" vertical="center" shrinkToFit="1"/>
      <protection/>
    </xf>
    <xf numFmtId="182" fontId="66" fillId="28" borderId="97" xfId="0" applyNumberFormat="1" applyFont="1" applyFill="1" applyBorder="1" applyAlignment="1" applyProtection="1">
      <alignment horizontal="center" vertical="center" shrinkToFit="1"/>
      <protection/>
    </xf>
    <xf numFmtId="182" fontId="66" fillId="28" borderId="98" xfId="0" applyNumberFormat="1" applyFont="1" applyFill="1" applyBorder="1" applyAlignment="1" applyProtection="1">
      <alignment horizontal="center" vertical="center" shrinkToFit="1"/>
      <protection/>
    </xf>
    <xf numFmtId="176" fontId="66" fillId="28" borderId="96" xfId="0" applyNumberFormat="1" applyFont="1" applyFill="1" applyBorder="1" applyAlignment="1" applyProtection="1">
      <alignment horizontal="center" vertical="center"/>
      <protection/>
    </xf>
    <xf numFmtId="176" fontId="66" fillId="28" borderId="97" xfId="0" applyNumberFormat="1" applyFont="1" applyFill="1" applyBorder="1" applyAlignment="1" applyProtection="1">
      <alignment horizontal="center" vertical="center"/>
      <protection/>
    </xf>
    <xf numFmtId="176" fontId="66" fillId="28" borderId="98" xfId="0" applyNumberFormat="1" applyFont="1" applyFill="1" applyBorder="1" applyAlignment="1" applyProtection="1">
      <alignment horizontal="center" vertical="center"/>
      <protection/>
    </xf>
    <xf numFmtId="0" fontId="66" fillId="28" borderId="99" xfId="0" applyFont="1" applyFill="1" applyBorder="1" applyAlignment="1" applyProtection="1">
      <alignment horizontal="center" vertical="center" shrinkToFit="1"/>
      <protection/>
    </xf>
    <xf numFmtId="0" fontId="66" fillId="28" borderId="100" xfId="0" applyFont="1" applyFill="1" applyBorder="1" applyAlignment="1" applyProtection="1">
      <alignment horizontal="center" vertical="center" shrinkToFit="1"/>
      <protection/>
    </xf>
    <xf numFmtId="0" fontId="66" fillId="28" borderId="101" xfId="0" applyFont="1" applyFill="1" applyBorder="1" applyAlignment="1" applyProtection="1">
      <alignment horizontal="center" vertical="center" shrinkToFit="1"/>
      <protection/>
    </xf>
    <xf numFmtId="0" fontId="66" fillId="28" borderId="96" xfId="0" applyFont="1" applyFill="1" applyBorder="1" applyAlignment="1" applyProtection="1">
      <alignment horizontal="center" vertical="center" shrinkToFit="1"/>
      <protection/>
    </xf>
    <xf numFmtId="0" fontId="66" fillId="28" borderId="97" xfId="0" applyFont="1" applyFill="1" applyBorder="1" applyAlignment="1" applyProtection="1">
      <alignment horizontal="center" vertical="center" shrinkToFit="1"/>
      <protection/>
    </xf>
    <xf numFmtId="0" fontId="66" fillId="28" borderId="98" xfId="0" applyFont="1" applyFill="1" applyBorder="1" applyAlignment="1" applyProtection="1">
      <alignment horizontal="center" vertical="center" shrinkToFit="1"/>
      <protection/>
    </xf>
    <xf numFmtId="0" fontId="66" fillId="0" borderId="41" xfId="0" applyFont="1" applyBorder="1" applyAlignment="1" applyProtection="1">
      <alignment vertical="center" wrapText="1"/>
      <protection/>
    </xf>
    <xf numFmtId="0" fontId="66" fillId="0" borderId="138" xfId="0" applyFont="1" applyBorder="1" applyAlignment="1" applyProtection="1">
      <alignment vertical="center" wrapText="1"/>
      <protection/>
    </xf>
    <xf numFmtId="0" fontId="66" fillId="28" borderId="139" xfId="0" applyFont="1" applyFill="1" applyBorder="1" applyAlignment="1" applyProtection="1">
      <alignment vertical="center"/>
      <protection locked="0"/>
    </xf>
    <xf numFmtId="0" fontId="66" fillId="28" borderId="20" xfId="0" applyFont="1" applyFill="1" applyBorder="1" applyAlignment="1" applyProtection="1">
      <alignment vertical="center"/>
      <protection locked="0"/>
    </xf>
    <xf numFmtId="0" fontId="66" fillId="28" borderId="140" xfId="0" applyFont="1" applyFill="1" applyBorder="1" applyAlignment="1" applyProtection="1">
      <alignment vertical="center"/>
      <protection locked="0"/>
    </xf>
    <xf numFmtId="0" fontId="66" fillId="0" borderId="23" xfId="0" applyFont="1" applyBorder="1" applyAlignment="1" applyProtection="1">
      <alignment vertical="center" wrapText="1"/>
      <protection/>
    </xf>
    <xf numFmtId="0" fontId="66" fillId="0" borderId="141" xfId="0" applyFont="1" applyBorder="1" applyAlignment="1" applyProtection="1">
      <alignment vertical="center" wrapText="1"/>
      <protection/>
    </xf>
    <xf numFmtId="0" fontId="66" fillId="28" borderId="142" xfId="0" applyFont="1" applyFill="1" applyBorder="1" applyAlignment="1" applyProtection="1">
      <alignment vertical="center"/>
      <protection locked="0"/>
    </xf>
    <xf numFmtId="0" fontId="66" fillId="28" borderId="143" xfId="0" applyFont="1" applyFill="1" applyBorder="1" applyAlignment="1" applyProtection="1">
      <alignment vertical="center"/>
      <protection locked="0"/>
    </xf>
    <xf numFmtId="0" fontId="66" fillId="28" borderId="144" xfId="0" applyFont="1" applyFill="1" applyBorder="1" applyAlignment="1" applyProtection="1">
      <alignment vertical="center"/>
      <protection locked="0"/>
    </xf>
    <xf numFmtId="0" fontId="3" fillId="0" borderId="145"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146" xfId="0" applyFont="1" applyFill="1" applyBorder="1" applyAlignment="1">
      <alignment horizontal="center" vertical="center" wrapText="1" readingOrder="1"/>
    </xf>
    <xf numFmtId="0" fontId="66" fillId="0" borderId="40" xfId="0" applyFont="1" applyBorder="1" applyAlignment="1" applyProtection="1">
      <alignment vertical="center" wrapText="1"/>
      <protection/>
    </xf>
    <xf numFmtId="0" fontId="66" fillId="0" borderId="147" xfId="0" applyFont="1" applyBorder="1" applyAlignment="1" applyProtection="1">
      <alignment vertical="center" wrapText="1"/>
      <protection/>
    </xf>
    <xf numFmtId="0" fontId="66" fillId="28" borderId="148" xfId="0" applyFont="1" applyFill="1" applyBorder="1" applyAlignment="1" applyProtection="1">
      <alignment vertical="center"/>
      <protection locked="0"/>
    </xf>
    <xf numFmtId="0" fontId="66" fillId="28" borderId="149" xfId="0" applyFont="1" applyFill="1" applyBorder="1" applyAlignment="1" applyProtection="1">
      <alignment vertical="center"/>
      <protection locked="0"/>
    </xf>
    <xf numFmtId="0" fontId="66" fillId="28" borderId="150" xfId="0" applyFont="1" applyFill="1" applyBorder="1" applyAlignment="1" applyProtection="1">
      <alignment vertical="center"/>
      <protection locked="0"/>
    </xf>
    <xf numFmtId="0" fontId="3" fillId="0" borderId="151" xfId="0" applyFont="1" applyFill="1" applyBorder="1" applyAlignment="1">
      <alignment vertical="center" wrapText="1" readingOrder="1"/>
    </xf>
    <xf numFmtId="0" fontId="3" fillId="28" borderId="152" xfId="0" applyFont="1" applyFill="1" applyBorder="1" applyAlignment="1" applyProtection="1">
      <alignment horizontal="center" vertical="center" wrapText="1"/>
      <protection locked="0"/>
    </xf>
    <xf numFmtId="0" fontId="3" fillId="28" borderId="153" xfId="0" applyFont="1" applyFill="1" applyBorder="1" applyAlignment="1" applyProtection="1">
      <alignment horizontal="center" vertical="center" wrapText="1"/>
      <protection locked="0"/>
    </xf>
    <xf numFmtId="0" fontId="3" fillId="28" borderId="154" xfId="0" applyFont="1" applyFill="1" applyBorder="1" applyAlignment="1" applyProtection="1">
      <alignment horizontal="center" vertical="center" wrapText="1"/>
      <protection locked="0"/>
    </xf>
    <xf numFmtId="0" fontId="3" fillId="28" borderId="155" xfId="0" applyFont="1" applyFill="1" applyBorder="1" applyAlignment="1" applyProtection="1">
      <alignment horizontal="center" vertical="center" wrapText="1"/>
      <protection locked="0"/>
    </xf>
    <xf numFmtId="0" fontId="3" fillId="28" borderId="156" xfId="0" applyFont="1" applyFill="1" applyBorder="1" applyAlignment="1" applyProtection="1">
      <alignment horizontal="center" vertical="center" wrapText="1"/>
      <protection locked="0"/>
    </xf>
    <xf numFmtId="0" fontId="3" fillId="28" borderId="157" xfId="0" applyFont="1" applyFill="1" applyBorder="1" applyAlignment="1" applyProtection="1">
      <alignment horizontal="center" vertical="center" wrapText="1"/>
      <protection locked="0"/>
    </xf>
    <xf numFmtId="0" fontId="3" fillId="28" borderId="158" xfId="0" applyFont="1" applyFill="1" applyBorder="1" applyAlignment="1" applyProtection="1">
      <alignment horizontal="center" vertical="center" wrapText="1"/>
      <protection locked="0"/>
    </xf>
    <xf numFmtId="0" fontId="3" fillId="28" borderId="159" xfId="0" applyFont="1" applyFill="1" applyBorder="1" applyAlignment="1" applyProtection="1">
      <alignment horizontal="center" vertical="center" wrapText="1"/>
      <protection locked="0"/>
    </xf>
    <xf numFmtId="0" fontId="3" fillId="28" borderId="160" xfId="0" applyFont="1" applyFill="1" applyBorder="1" applyAlignment="1" applyProtection="1">
      <alignment horizontal="center" vertical="center" wrapText="1"/>
      <protection locked="0"/>
    </xf>
    <xf numFmtId="0" fontId="67" fillId="0" borderId="94" xfId="0" applyFont="1" applyBorder="1" applyAlignment="1" applyProtection="1">
      <alignment vertical="center" wrapText="1"/>
      <protection/>
    </xf>
    <xf numFmtId="0" fontId="67" fillId="0" borderId="95" xfId="0" applyFont="1" applyBorder="1" applyAlignment="1" applyProtection="1">
      <alignment vertical="center" wrapText="1"/>
      <protection/>
    </xf>
    <xf numFmtId="0" fontId="3" fillId="28" borderId="161" xfId="0" applyFont="1" applyFill="1" applyBorder="1" applyAlignment="1" applyProtection="1">
      <alignment horizontal="center" vertical="center" wrapText="1"/>
      <protection locked="0"/>
    </xf>
    <xf numFmtId="0" fontId="3" fillId="28" borderId="162" xfId="0" applyFont="1" applyFill="1" applyBorder="1" applyAlignment="1" applyProtection="1">
      <alignment vertical="center" wrapText="1"/>
      <protection locked="0"/>
    </xf>
    <xf numFmtId="0" fontId="3" fillId="28" borderId="163" xfId="0" applyFont="1" applyFill="1" applyBorder="1" applyAlignment="1" applyProtection="1">
      <alignment vertical="center" wrapText="1"/>
      <protection locked="0"/>
    </xf>
    <xf numFmtId="0" fontId="3" fillId="28" borderId="161" xfId="0" applyFont="1" applyFill="1" applyBorder="1" applyAlignment="1" applyProtection="1">
      <alignment vertical="center" wrapText="1"/>
      <protection locked="0"/>
    </xf>
    <xf numFmtId="0" fontId="3" fillId="28" borderId="164" xfId="0" applyFont="1" applyFill="1" applyBorder="1" applyAlignment="1" applyProtection="1">
      <alignment vertical="center" wrapText="1"/>
      <protection locked="0"/>
    </xf>
    <xf numFmtId="0" fontId="3" fillId="28" borderId="63" xfId="0" applyFont="1" applyFill="1" applyBorder="1" applyAlignment="1" applyProtection="1">
      <alignment horizontal="center" vertical="center" wrapText="1"/>
      <protection locked="0"/>
    </xf>
    <xf numFmtId="0" fontId="3" fillId="28" borderId="0" xfId="0" applyFont="1" applyFill="1" applyBorder="1" applyAlignment="1" applyProtection="1">
      <alignment horizontal="center" vertical="center" wrapText="1"/>
      <protection locked="0"/>
    </xf>
    <xf numFmtId="0" fontId="3" fillId="28" borderId="146" xfId="0" applyFont="1" applyFill="1" applyBorder="1" applyAlignment="1" applyProtection="1">
      <alignment horizontal="center" vertical="center" wrapText="1"/>
      <protection locked="0"/>
    </xf>
    <xf numFmtId="0" fontId="3" fillId="28" borderId="165" xfId="0" applyFont="1" applyFill="1" applyBorder="1" applyAlignment="1" applyProtection="1">
      <alignment horizontal="center" vertical="center" wrapText="1"/>
      <protection locked="0"/>
    </xf>
    <xf numFmtId="0" fontId="3" fillId="28" borderId="166" xfId="0" applyFont="1" applyFill="1" applyBorder="1" applyAlignment="1" applyProtection="1">
      <alignment horizontal="center" vertical="center" wrapText="1"/>
      <protection locked="0"/>
    </xf>
    <xf numFmtId="0" fontId="3" fillId="28" borderId="167" xfId="0" applyFont="1" applyFill="1" applyBorder="1" applyAlignment="1" applyProtection="1">
      <alignment horizontal="center" vertical="center" wrapText="1"/>
      <protection locked="0"/>
    </xf>
    <xf numFmtId="0" fontId="3" fillId="28" borderId="168" xfId="0" applyFont="1" applyFill="1" applyBorder="1" applyAlignment="1" applyProtection="1">
      <alignment horizontal="center" vertical="center" wrapText="1"/>
      <protection locked="0"/>
    </xf>
    <xf numFmtId="0" fontId="3" fillId="28" borderId="162" xfId="0" applyFont="1" applyFill="1" applyBorder="1" applyAlignment="1" applyProtection="1">
      <alignment horizontal="center" vertical="center" wrapText="1"/>
      <protection locked="0"/>
    </xf>
    <xf numFmtId="0" fontId="67" fillId="0" borderId="94" xfId="0" applyFont="1" applyBorder="1" applyAlignment="1" applyProtection="1">
      <alignment vertical="center" wrapText="1" shrinkToFit="1"/>
      <protection/>
    </xf>
    <xf numFmtId="0" fontId="67" fillId="0" borderId="94" xfId="0" applyFont="1" applyBorder="1" applyAlignment="1" applyProtection="1">
      <alignment vertical="center" shrinkToFit="1"/>
      <protection/>
    </xf>
    <xf numFmtId="0" fontId="67" fillId="0" borderId="95" xfId="0" applyFont="1" applyBorder="1" applyAlignment="1" applyProtection="1">
      <alignment vertical="center" shrinkToFit="1"/>
      <protection/>
    </xf>
    <xf numFmtId="0" fontId="3" fillId="0" borderId="109" xfId="0" applyFont="1" applyFill="1" applyBorder="1" applyAlignment="1">
      <alignment vertical="center" wrapText="1" readingOrder="1"/>
    </xf>
    <xf numFmtId="0" fontId="3" fillId="0" borderId="110" xfId="0" applyFont="1" applyFill="1" applyBorder="1" applyAlignment="1">
      <alignment vertical="center" wrapText="1" readingOrder="1"/>
    </xf>
    <xf numFmtId="0" fontId="3" fillId="28" borderId="169" xfId="0" applyFont="1" applyFill="1" applyBorder="1" applyAlignment="1" applyProtection="1">
      <alignment horizontal="center" vertical="center" wrapText="1"/>
      <protection locked="0"/>
    </xf>
    <xf numFmtId="0" fontId="3" fillId="28" borderId="170" xfId="0" applyFont="1" applyFill="1" applyBorder="1" applyAlignment="1" applyProtection="1">
      <alignment horizontal="center" vertical="center" wrapText="1"/>
      <protection locked="0"/>
    </xf>
    <xf numFmtId="0" fontId="3" fillId="28" borderId="171" xfId="0" applyFont="1" applyFill="1" applyBorder="1" applyAlignment="1" applyProtection="1">
      <alignment horizontal="center" vertical="center" wrapText="1"/>
      <protection locked="0"/>
    </xf>
    <xf numFmtId="0" fontId="3" fillId="28" borderId="172" xfId="0" applyFont="1" applyFill="1" applyBorder="1" applyAlignment="1" applyProtection="1">
      <alignment horizontal="center" vertical="center" wrapText="1"/>
      <protection locked="0"/>
    </xf>
    <xf numFmtId="0" fontId="3" fillId="28" borderId="173" xfId="0" applyFont="1" applyFill="1" applyBorder="1" applyAlignment="1" applyProtection="1">
      <alignment horizontal="center" vertical="center" wrapText="1"/>
      <protection locked="0"/>
    </xf>
    <xf numFmtId="0" fontId="3" fillId="28" borderId="130" xfId="0" applyFont="1" applyFill="1" applyBorder="1" applyAlignment="1" applyProtection="1">
      <alignment horizontal="center" vertical="center" wrapText="1"/>
      <protection locked="0"/>
    </xf>
    <xf numFmtId="0" fontId="3" fillId="28" borderId="174" xfId="0" applyFont="1" applyFill="1" applyBorder="1" applyAlignment="1" applyProtection="1">
      <alignment horizontal="center" vertical="center" wrapText="1"/>
      <protection locked="0"/>
    </xf>
    <xf numFmtId="0" fontId="3" fillId="28" borderId="175" xfId="0" applyFont="1" applyFill="1" applyBorder="1" applyAlignment="1" applyProtection="1">
      <alignment horizontal="center" vertical="center" wrapText="1"/>
      <protection locked="0"/>
    </xf>
    <xf numFmtId="0" fontId="3" fillId="28" borderId="174" xfId="0" applyFont="1" applyFill="1" applyBorder="1" applyAlignment="1" applyProtection="1">
      <alignment vertical="center" wrapText="1"/>
      <protection locked="0"/>
    </xf>
    <xf numFmtId="0" fontId="3" fillId="28" borderId="176" xfId="0" applyFont="1" applyFill="1" applyBorder="1" applyAlignment="1" applyProtection="1">
      <alignment vertical="center" wrapText="1"/>
      <protection locked="0"/>
    </xf>
    <xf numFmtId="0" fontId="3" fillId="0" borderId="117" xfId="0" applyFont="1" applyFill="1" applyBorder="1" applyAlignment="1" applyProtection="1">
      <alignment vertical="center" wrapText="1" readingOrder="1"/>
      <protection/>
    </xf>
    <xf numFmtId="0" fontId="3" fillId="0" borderId="102" xfId="0" applyFont="1" applyFill="1" applyBorder="1" applyAlignment="1" applyProtection="1">
      <alignment vertical="center" wrapText="1" readingOrder="1"/>
      <protection/>
    </xf>
    <xf numFmtId="0" fontId="3" fillId="28" borderId="130" xfId="0" applyFont="1" applyFill="1" applyBorder="1" applyAlignment="1" applyProtection="1">
      <alignment vertical="center" wrapText="1"/>
      <protection locked="0"/>
    </xf>
    <xf numFmtId="0" fontId="3" fillId="28" borderId="177" xfId="0" applyFont="1" applyFill="1" applyBorder="1" applyAlignment="1" applyProtection="1">
      <alignment vertical="center" wrapText="1"/>
      <protection locked="0"/>
    </xf>
    <xf numFmtId="0" fontId="67" fillId="0" borderId="95" xfId="0" applyFont="1" applyBorder="1" applyAlignment="1" applyProtection="1">
      <alignment vertical="center" wrapText="1" shrinkToFit="1"/>
      <protection/>
    </xf>
    <xf numFmtId="0" fontId="3" fillId="28" borderId="178" xfId="0" applyFont="1" applyFill="1" applyBorder="1" applyAlignment="1" applyProtection="1">
      <alignment vertical="center" wrapText="1"/>
      <protection locked="0"/>
    </xf>
    <xf numFmtId="0" fontId="3" fillId="28" borderId="179" xfId="0" applyFont="1" applyFill="1" applyBorder="1" applyAlignment="1" applyProtection="1">
      <alignment vertical="center" wrapText="1"/>
      <protection locked="0"/>
    </xf>
    <xf numFmtId="0" fontId="3" fillId="28" borderId="180" xfId="0" applyFont="1" applyFill="1" applyBorder="1" applyAlignment="1" applyProtection="1">
      <alignment horizontal="center" vertical="center" wrapText="1"/>
      <protection locked="0"/>
    </xf>
    <xf numFmtId="0" fontId="3" fillId="28" borderId="181" xfId="0" applyFont="1" applyFill="1" applyBorder="1" applyAlignment="1" applyProtection="1">
      <alignment horizontal="center" vertical="center" wrapText="1"/>
      <protection locked="0"/>
    </xf>
    <xf numFmtId="0" fontId="3" fillId="28" borderId="178" xfId="0" applyFont="1" applyFill="1" applyBorder="1" applyAlignment="1" applyProtection="1">
      <alignment horizontal="center" vertical="center" wrapText="1"/>
      <protection locked="0"/>
    </xf>
    <xf numFmtId="0" fontId="3" fillId="28" borderId="182" xfId="0" applyFont="1" applyFill="1" applyBorder="1" applyAlignment="1" applyProtection="1">
      <alignment horizontal="center" vertical="center" wrapText="1"/>
      <protection locked="0"/>
    </xf>
    <xf numFmtId="0" fontId="3" fillId="28" borderId="183" xfId="0" applyFont="1" applyFill="1" applyBorder="1" applyAlignment="1" applyProtection="1">
      <alignment horizontal="center" vertical="center" wrapText="1"/>
      <protection locked="0"/>
    </xf>
    <xf numFmtId="0" fontId="3" fillId="28" borderId="184" xfId="0" applyFont="1" applyFill="1" applyBorder="1" applyAlignment="1" applyProtection="1">
      <alignment horizontal="center" vertical="center" wrapText="1"/>
      <protection locked="0"/>
    </xf>
    <xf numFmtId="0" fontId="3" fillId="28" borderId="185" xfId="0" applyFont="1" applyFill="1" applyBorder="1" applyAlignment="1" applyProtection="1">
      <alignment horizontal="center" vertical="center" wrapText="1"/>
      <protection locked="0"/>
    </xf>
    <xf numFmtId="0" fontId="3" fillId="28" borderId="186" xfId="0" applyFont="1" applyFill="1" applyBorder="1" applyAlignment="1" applyProtection="1">
      <alignment horizontal="center" vertical="center" wrapText="1"/>
      <protection locked="0"/>
    </xf>
    <xf numFmtId="0" fontId="3" fillId="28" borderId="187" xfId="0" applyFont="1" applyFill="1" applyBorder="1" applyAlignment="1" applyProtection="1">
      <alignment horizontal="center" vertical="center" wrapText="1"/>
      <protection locked="0"/>
    </xf>
    <xf numFmtId="0" fontId="3" fillId="28" borderId="188" xfId="0" applyFont="1" applyFill="1" applyBorder="1" applyAlignment="1" applyProtection="1">
      <alignment horizontal="center" vertical="center" wrapText="1"/>
      <protection locked="0"/>
    </xf>
    <xf numFmtId="0" fontId="3" fillId="28" borderId="189" xfId="0" applyFont="1" applyFill="1" applyBorder="1" applyAlignment="1" applyProtection="1">
      <alignment horizontal="center" vertical="center" wrapText="1"/>
      <protection locked="0"/>
    </xf>
    <xf numFmtId="0" fontId="3" fillId="0" borderId="190" xfId="0" applyFont="1" applyFill="1" applyBorder="1" applyAlignment="1">
      <alignment vertical="center" wrapText="1" readingOrder="1"/>
    </xf>
    <xf numFmtId="0" fontId="3" fillId="28" borderId="191" xfId="0" applyFont="1" applyFill="1" applyBorder="1" applyAlignment="1" applyProtection="1">
      <alignment horizontal="center" vertical="center" wrapText="1"/>
      <protection locked="0"/>
    </xf>
    <xf numFmtId="0" fontId="3" fillId="28" borderId="192" xfId="0" applyFont="1" applyFill="1" applyBorder="1" applyAlignment="1" applyProtection="1">
      <alignment horizontal="center" vertical="center" wrapText="1"/>
      <protection locked="0"/>
    </xf>
    <xf numFmtId="0" fontId="3" fillId="28" borderId="193" xfId="0" applyFont="1" applyFill="1" applyBorder="1" applyAlignment="1" applyProtection="1">
      <alignment horizontal="center" vertical="center" wrapText="1"/>
      <protection locked="0"/>
    </xf>
    <xf numFmtId="0" fontId="3" fillId="28" borderId="137" xfId="0" applyFont="1" applyFill="1" applyBorder="1" applyAlignment="1" applyProtection="1">
      <alignment horizontal="center" vertical="center" wrapText="1"/>
      <protection locked="0"/>
    </xf>
    <xf numFmtId="0" fontId="3" fillId="28" borderId="64" xfId="0" applyFont="1" applyFill="1" applyBorder="1" applyAlignment="1" applyProtection="1">
      <alignment horizontal="center" vertical="center" wrapText="1"/>
      <protection locked="0"/>
    </xf>
    <xf numFmtId="0" fontId="3" fillId="28" borderId="38" xfId="0" applyFont="1" applyFill="1" applyBorder="1" applyAlignment="1" applyProtection="1">
      <alignment horizontal="center" vertical="center" wrapText="1"/>
      <protection locked="0"/>
    </xf>
    <xf numFmtId="0" fontId="3" fillId="28" borderId="84" xfId="0" applyFont="1" applyFill="1" applyBorder="1" applyAlignment="1" applyProtection="1">
      <alignment horizontal="center" vertical="center" wrapText="1"/>
      <protection locked="0"/>
    </xf>
    <xf numFmtId="0" fontId="3" fillId="28" borderId="83" xfId="0" applyFont="1" applyFill="1" applyBorder="1" applyAlignment="1" applyProtection="1">
      <alignment horizontal="center" vertical="center" wrapText="1"/>
      <protection locked="0"/>
    </xf>
    <xf numFmtId="0" fontId="3" fillId="28" borderId="194" xfId="0" applyFont="1" applyFill="1" applyBorder="1" applyAlignment="1" applyProtection="1">
      <alignment horizontal="center" vertical="center" wrapText="1"/>
      <protection locked="0"/>
    </xf>
    <xf numFmtId="0" fontId="3" fillId="28" borderId="195" xfId="0" applyFont="1" applyFill="1" applyBorder="1" applyAlignment="1" applyProtection="1">
      <alignment vertical="center" wrapText="1"/>
      <protection locked="0"/>
    </xf>
    <xf numFmtId="0" fontId="3" fillId="28" borderId="196" xfId="0" applyFont="1" applyFill="1" applyBorder="1" applyAlignment="1" applyProtection="1">
      <alignment vertical="center" wrapText="1"/>
      <protection locked="0"/>
    </xf>
    <xf numFmtId="0" fontId="3" fillId="0" borderId="151" xfId="0" applyFont="1" applyFill="1" applyBorder="1" applyAlignment="1">
      <alignment horizontal="left" vertical="center" wrapText="1" readingOrder="1"/>
    </xf>
    <xf numFmtId="0" fontId="3" fillId="28" borderId="137" xfId="0" applyFont="1" applyFill="1" applyBorder="1" applyAlignment="1" applyProtection="1">
      <alignment vertical="center" wrapText="1"/>
      <protection locked="0"/>
    </xf>
    <xf numFmtId="0" fontId="3" fillId="28" borderId="197" xfId="0" applyFont="1" applyFill="1" applyBorder="1" applyAlignment="1" applyProtection="1">
      <alignment vertical="center" wrapText="1"/>
      <protection locked="0"/>
    </xf>
    <xf numFmtId="0" fontId="3" fillId="28" borderId="195" xfId="0" applyFont="1" applyFill="1" applyBorder="1" applyAlignment="1" applyProtection="1">
      <alignment horizontal="center" vertical="center" wrapText="1"/>
      <protection locked="0"/>
    </xf>
    <xf numFmtId="0" fontId="39" fillId="34" borderId="12" xfId="0" applyFont="1" applyFill="1" applyBorder="1" applyAlignment="1">
      <alignment horizontal="center" vertical="center"/>
    </xf>
    <xf numFmtId="0" fontId="39" fillId="34" borderId="40" xfId="0" applyFont="1" applyFill="1" applyBorder="1" applyAlignment="1">
      <alignment horizontal="center" vertical="center"/>
    </xf>
    <xf numFmtId="0" fontId="39" fillId="34" borderId="55" xfId="0" applyFont="1" applyFill="1" applyBorder="1" applyAlignment="1">
      <alignment horizontal="center" vertical="center"/>
    </xf>
    <xf numFmtId="0" fontId="39" fillId="34" borderId="198" xfId="0" applyFont="1" applyFill="1" applyBorder="1" applyAlignment="1">
      <alignment horizontal="center" vertical="center"/>
    </xf>
    <xf numFmtId="0" fontId="39" fillId="34" borderId="52" xfId="0" applyFont="1" applyFill="1" applyBorder="1" applyAlignment="1">
      <alignment horizontal="center" vertical="center"/>
    </xf>
    <xf numFmtId="0" fontId="39" fillId="34" borderId="199" xfId="0" applyFont="1" applyFill="1" applyBorder="1" applyAlignment="1">
      <alignment horizontal="center" vertical="center"/>
    </xf>
    <xf numFmtId="0" fontId="39" fillId="34" borderId="50" xfId="0" applyFont="1" applyFill="1" applyBorder="1" applyAlignment="1">
      <alignment horizontal="center" vertical="center"/>
    </xf>
    <xf numFmtId="0" fontId="39"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A73"/>
  <sheetViews>
    <sheetView showGridLines="0" tabSelected="1" zoomScaleSheetLayoutView="100" zoomScalePageLayoutView="0" workbookViewId="0" topLeftCell="A1">
      <selection activeCell="U63" sqref="U63"/>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13</v>
      </c>
      <c r="C1" s="3"/>
      <c r="D1" s="1"/>
      <c r="E1" s="1"/>
      <c r="F1" s="1"/>
      <c r="G1" s="1"/>
      <c r="H1" s="1"/>
      <c r="I1" s="1"/>
      <c r="J1" s="1"/>
      <c r="K1" s="1"/>
      <c r="L1" s="1"/>
      <c r="M1" s="1"/>
      <c r="N1" s="1"/>
      <c r="O1" s="1"/>
      <c r="P1" s="1"/>
      <c r="Q1" s="1"/>
      <c r="R1" s="1"/>
      <c r="S1" s="1"/>
    </row>
    <row r="2" spans="2:21" s="71" customFormat="1" ht="3" customHeight="1">
      <c r="B2" s="72"/>
      <c r="T2" s="73"/>
      <c r="U2" s="73"/>
    </row>
    <row r="3" spans="2:21" s="71" customFormat="1" ht="42" customHeight="1">
      <c r="B3" s="226" t="s">
        <v>23</v>
      </c>
      <c r="C3" s="226"/>
      <c r="D3" s="226"/>
      <c r="E3" s="226"/>
      <c r="F3" s="226"/>
      <c r="G3" s="226"/>
      <c r="H3" s="226"/>
      <c r="I3" s="226"/>
      <c r="J3" s="226"/>
      <c r="K3" s="226"/>
      <c r="L3" s="226"/>
      <c r="M3" s="226"/>
      <c r="N3" s="226"/>
      <c r="O3" s="226"/>
      <c r="P3" s="226"/>
      <c r="Q3" s="226"/>
      <c r="R3" s="226"/>
      <c r="S3" s="74"/>
      <c r="T3" s="75"/>
      <c r="U3" s="75"/>
    </row>
    <row r="4" spans="20:21" s="71" customFormat="1" ht="6.75" customHeight="1" thickBot="1">
      <c r="T4" s="73"/>
      <c r="U4" s="73"/>
    </row>
    <row r="5" spans="2:21" s="71" customFormat="1" ht="20.25" customHeight="1" thickBot="1">
      <c r="B5" s="123" t="s">
        <v>27</v>
      </c>
      <c r="D5" s="123"/>
      <c r="E5" s="148" t="s">
        <v>175</v>
      </c>
      <c r="T5" s="73"/>
      <c r="U5" s="73"/>
    </row>
    <row r="6" spans="20:21" s="71" customFormat="1" ht="3.75" customHeight="1" thickBot="1">
      <c r="T6" s="73"/>
      <c r="U6" s="73"/>
    </row>
    <row r="7" spans="2:21" s="71" customFormat="1" ht="18.75" customHeight="1" thickBot="1">
      <c r="B7" s="248" t="s">
        <v>0</v>
      </c>
      <c r="C7" s="228"/>
      <c r="D7" s="240">
        <v>43014</v>
      </c>
      <c r="E7" s="241"/>
      <c r="F7" s="242" t="s">
        <v>1</v>
      </c>
      <c r="G7" s="243"/>
      <c r="H7" s="240">
        <v>43084</v>
      </c>
      <c r="I7" s="247"/>
      <c r="J7" s="241"/>
      <c r="K7" s="85"/>
      <c r="L7" s="248" t="s">
        <v>2</v>
      </c>
      <c r="M7" s="228"/>
      <c r="N7" s="244"/>
      <c r="O7" s="246"/>
      <c r="P7" s="246"/>
      <c r="Q7" s="246"/>
      <c r="R7" s="245"/>
      <c r="T7" s="73"/>
      <c r="U7" s="73"/>
    </row>
    <row r="8" spans="2:18" s="88" customFormat="1" ht="3.75" customHeight="1" thickBot="1">
      <c r="B8" s="89"/>
      <c r="C8" s="89"/>
      <c r="D8" s="91"/>
      <c r="E8" s="91"/>
      <c r="F8" s="89"/>
      <c r="G8" s="89"/>
      <c r="H8" s="90"/>
      <c r="I8" s="90"/>
      <c r="J8" s="90"/>
      <c r="K8" s="89"/>
      <c r="L8" s="89"/>
      <c r="M8" s="92"/>
      <c r="N8" s="92"/>
      <c r="O8" s="90"/>
      <c r="P8" s="90"/>
      <c r="Q8" s="90"/>
      <c r="R8" s="90"/>
    </row>
    <row r="9" spans="2:21" s="71" customFormat="1" ht="18.75" customHeight="1" thickBot="1">
      <c r="B9" s="248" t="s">
        <v>3</v>
      </c>
      <c r="C9" s="228"/>
      <c r="D9" s="244" t="s">
        <v>242</v>
      </c>
      <c r="E9" s="246"/>
      <c r="F9" s="246"/>
      <c r="G9" s="246"/>
      <c r="H9" s="246"/>
      <c r="I9" s="246"/>
      <c r="J9" s="245"/>
      <c r="K9" s="85"/>
      <c r="L9" s="248" t="s">
        <v>19</v>
      </c>
      <c r="M9" s="228"/>
      <c r="N9" s="244"/>
      <c r="O9" s="246"/>
      <c r="P9" s="246"/>
      <c r="Q9" s="246"/>
      <c r="R9" s="245"/>
      <c r="T9" s="73"/>
      <c r="U9" s="73"/>
    </row>
    <row r="10" spans="2:21" s="71" customFormat="1" ht="13.5">
      <c r="B10" s="85"/>
      <c r="C10" s="85"/>
      <c r="D10" s="85"/>
      <c r="E10" s="85"/>
      <c r="F10" s="85"/>
      <c r="G10" s="85"/>
      <c r="H10" s="85"/>
      <c r="I10" s="85"/>
      <c r="J10" s="85"/>
      <c r="K10" s="85"/>
      <c r="L10" s="85"/>
      <c r="M10" s="85"/>
      <c r="N10" s="85"/>
      <c r="O10" s="85"/>
      <c r="P10" s="85"/>
      <c r="Q10" s="85"/>
      <c r="R10" s="85"/>
      <c r="T10" s="73"/>
      <c r="U10" s="73"/>
    </row>
    <row r="11" spans="1:19" ht="13.5">
      <c r="A11" s="5"/>
      <c r="B11" s="54" t="s">
        <v>4</v>
      </c>
      <c r="C11" s="53"/>
      <c r="D11" s="53"/>
      <c r="E11" s="53"/>
      <c r="F11" s="53"/>
      <c r="G11" s="53"/>
      <c r="H11" s="53"/>
      <c r="I11" s="53"/>
      <c r="J11" s="53"/>
      <c r="K11" s="53"/>
      <c r="L11" s="53"/>
      <c r="M11" s="53"/>
      <c r="N11" s="53"/>
      <c r="O11" s="53"/>
      <c r="P11" s="53"/>
      <c r="Q11" s="53"/>
      <c r="R11" s="53"/>
      <c r="S11" s="5"/>
    </row>
    <row r="12" spans="1:26" s="71" customFormat="1" ht="16.5" customHeight="1">
      <c r="A12" s="73"/>
      <c r="B12" s="124" t="s">
        <v>5</v>
      </c>
      <c r="C12" s="124"/>
      <c r="D12" s="124" t="s">
        <v>14</v>
      </c>
      <c r="E12" s="125"/>
      <c r="F12" s="124"/>
      <c r="G12" s="124"/>
      <c r="H12" s="124"/>
      <c r="I12" s="124"/>
      <c r="J12" s="124"/>
      <c r="K12" s="124"/>
      <c r="L12" s="124"/>
      <c r="M12" s="124"/>
      <c r="N12" s="124"/>
      <c r="O12" s="124"/>
      <c r="P12" s="124"/>
      <c r="Q12" s="124"/>
      <c r="R12" s="124"/>
      <c r="S12" s="73"/>
      <c r="T12" s="73"/>
      <c r="U12" s="73"/>
      <c r="V12" s="126" t="s">
        <v>12</v>
      </c>
      <c r="W12" s="127" t="s">
        <v>24</v>
      </c>
      <c r="X12" s="128" t="s">
        <v>126</v>
      </c>
      <c r="Y12" s="128" t="s">
        <v>130</v>
      </c>
      <c r="Z12" s="128"/>
    </row>
    <row r="13" spans="2:26" s="73" customFormat="1" ht="3.75" customHeight="1" thickBot="1">
      <c r="B13" s="89"/>
      <c r="C13" s="89"/>
      <c r="D13" s="89"/>
      <c r="E13" s="129"/>
      <c r="F13" s="89"/>
      <c r="G13" s="89"/>
      <c r="H13" s="89"/>
      <c r="I13" s="89"/>
      <c r="J13" s="89"/>
      <c r="K13" s="89"/>
      <c r="L13" s="89"/>
      <c r="M13" s="89"/>
      <c r="N13" s="89"/>
      <c r="O13" s="89"/>
      <c r="P13" s="89"/>
      <c r="Q13" s="89"/>
      <c r="R13" s="89"/>
      <c r="V13" s="130"/>
      <c r="W13" s="131"/>
      <c r="X13" s="132"/>
      <c r="Y13" s="132"/>
      <c r="Z13" s="132"/>
    </row>
    <row r="14" spans="1:26" s="71" customFormat="1" ht="16.5" customHeight="1" thickBot="1">
      <c r="A14" s="73"/>
      <c r="B14" s="227" t="s">
        <v>137</v>
      </c>
      <c r="C14" s="228"/>
      <c r="D14" s="238"/>
      <c r="E14" s="239"/>
      <c r="F14" s="89"/>
      <c r="G14" s="89"/>
      <c r="H14" s="89"/>
      <c r="I14" s="89"/>
      <c r="J14" s="89"/>
      <c r="K14" s="89"/>
      <c r="L14" s="89"/>
      <c r="M14" s="89"/>
      <c r="N14" s="89"/>
      <c r="O14" s="89"/>
      <c r="P14" s="89"/>
      <c r="Q14" s="89"/>
      <c r="R14" s="89"/>
      <c r="S14" s="73"/>
      <c r="T14" s="73"/>
      <c r="U14" s="73"/>
      <c r="V14" s="133"/>
      <c r="W14" s="134"/>
      <c r="X14" s="135"/>
      <c r="Y14" s="135"/>
      <c r="Z14" s="135"/>
    </row>
    <row r="15" spans="2:26" s="73" customFormat="1" ht="3.75" customHeight="1" thickBot="1">
      <c r="B15" s="136"/>
      <c r="C15" s="136"/>
      <c r="D15" s="136"/>
      <c r="E15" s="137"/>
      <c r="F15" s="136"/>
      <c r="G15" s="136"/>
      <c r="H15" s="136"/>
      <c r="I15" s="136"/>
      <c r="J15" s="136"/>
      <c r="K15" s="136"/>
      <c r="L15" s="136"/>
      <c r="M15" s="136"/>
      <c r="N15" s="136"/>
      <c r="O15" s="136"/>
      <c r="P15" s="136"/>
      <c r="Q15" s="136"/>
      <c r="R15" s="136"/>
      <c r="V15" s="130"/>
      <c r="W15" s="131"/>
      <c r="X15" s="132"/>
      <c r="Y15" s="132"/>
      <c r="Z15" s="132"/>
    </row>
    <row r="16" spans="1:26" s="71" customFormat="1" ht="13.5">
      <c r="A16" s="73"/>
      <c r="B16" s="249"/>
      <c r="C16" s="250"/>
      <c r="D16" s="250"/>
      <c r="E16" s="250"/>
      <c r="F16" s="250"/>
      <c r="G16" s="250"/>
      <c r="H16" s="250"/>
      <c r="I16" s="250"/>
      <c r="J16" s="250"/>
      <c r="K16" s="250"/>
      <c r="L16" s="250"/>
      <c r="M16" s="250"/>
      <c r="N16" s="250"/>
      <c r="O16" s="250"/>
      <c r="P16" s="250"/>
      <c r="Q16" s="250"/>
      <c r="R16" s="251"/>
      <c r="S16" s="73"/>
      <c r="T16" s="73"/>
      <c r="U16" s="73"/>
      <c r="V16" s="138"/>
      <c r="W16" s="128"/>
      <c r="X16" s="139"/>
      <c r="Y16" s="139"/>
      <c r="Z16" s="139"/>
    </row>
    <row r="17" spans="1:26" s="71" customFormat="1" ht="13.5">
      <c r="A17" s="73"/>
      <c r="B17" s="252"/>
      <c r="C17" s="253"/>
      <c r="D17" s="253"/>
      <c r="E17" s="253"/>
      <c r="F17" s="253"/>
      <c r="G17" s="253"/>
      <c r="H17" s="253"/>
      <c r="I17" s="253"/>
      <c r="J17" s="253"/>
      <c r="K17" s="253"/>
      <c r="L17" s="253"/>
      <c r="M17" s="253"/>
      <c r="N17" s="253"/>
      <c r="O17" s="253"/>
      <c r="P17" s="253"/>
      <c r="Q17" s="253"/>
      <c r="R17" s="254"/>
      <c r="S17" s="73"/>
      <c r="T17" s="73"/>
      <c r="U17" s="73"/>
      <c r="V17" s="140" t="s">
        <v>166</v>
      </c>
      <c r="W17" s="140" t="s">
        <v>25</v>
      </c>
      <c r="X17" s="139">
        <v>4</v>
      </c>
      <c r="Y17" s="139" t="s">
        <v>129</v>
      </c>
      <c r="Z17" s="139" t="s">
        <v>131</v>
      </c>
    </row>
    <row r="18" spans="1:26" s="71" customFormat="1" ht="13.5">
      <c r="A18" s="73"/>
      <c r="B18" s="252"/>
      <c r="C18" s="253"/>
      <c r="D18" s="253"/>
      <c r="E18" s="253"/>
      <c r="F18" s="253"/>
      <c r="G18" s="253"/>
      <c r="H18" s="253"/>
      <c r="I18" s="253"/>
      <c r="J18" s="253"/>
      <c r="K18" s="253"/>
      <c r="L18" s="253"/>
      <c r="M18" s="253"/>
      <c r="N18" s="253"/>
      <c r="O18" s="253"/>
      <c r="P18" s="253"/>
      <c r="Q18" s="253"/>
      <c r="R18" s="254"/>
      <c r="S18" s="73"/>
      <c r="T18" s="73"/>
      <c r="U18" s="73"/>
      <c r="X18" s="139">
        <v>3</v>
      </c>
      <c r="Y18" s="139" t="s">
        <v>127</v>
      </c>
      <c r="Z18" s="139" t="s">
        <v>132</v>
      </c>
    </row>
    <row r="19" spans="1:26" s="71" customFormat="1" ht="13.5">
      <c r="A19" s="73"/>
      <c r="B19" s="252"/>
      <c r="C19" s="253"/>
      <c r="D19" s="253"/>
      <c r="E19" s="253"/>
      <c r="F19" s="253"/>
      <c r="G19" s="253"/>
      <c r="H19" s="253"/>
      <c r="I19" s="253"/>
      <c r="J19" s="253"/>
      <c r="K19" s="253"/>
      <c r="L19" s="253"/>
      <c r="M19" s="253"/>
      <c r="N19" s="253"/>
      <c r="O19" s="253"/>
      <c r="P19" s="253"/>
      <c r="Q19" s="253"/>
      <c r="R19" s="254"/>
      <c r="S19" s="73"/>
      <c r="T19" s="73"/>
      <c r="U19" s="73"/>
      <c r="V19" s="141"/>
      <c r="X19" s="139"/>
      <c r="Y19" s="139"/>
      <c r="Z19" s="139"/>
    </row>
    <row r="20" spans="1:26" s="71" customFormat="1" ht="13.5">
      <c r="A20" s="73"/>
      <c r="B20" s="252"/>
      <c r="C20" s="253"/>
      <c r="D20" s="253"/>
      <c r="E20" s="253"/>
      <c r="F20" s="253"/>
      <c r="G20" s="253"/>
      <c r="H20" s="253"/>
      <c r="I20" s="253"/>
      <c r="J20" s="253"/>
      <c r="K20" s="253"/>
      <c r="L20" s="253"/>
      <c r="M20" s="253"/>
      <c r="N20" s="253"/>
      <c r="O20" s="253"/>
      <c r="P20" s="253"/>
      <c r="Q20" s="253"/>
      <c r="R20" s="254"/>
      <c r="S20" s="73"/>
      <c r="T20" s="73"/>
      <c r="U20" s="73"/>
      <c r="X20" s="139">
        <v>2</v>
      </c>
      <c r="Y20" s="139" t="s">
        <v>128</v>
      </c>
      <c r="Z20" s="139" t="s">
        <v>133</v>
      </c>
    </row>
    <row r="21" spans="1:26" s="71" customFormat="1" ht="14.25" thickBot="1">
      <c r="A21" s="73"/>
      <c r="B21" s="255"/>
      <c r="C21" s="256"/>
      <c r="D21" s="256"/>
      <c r="E21" s="256"/>
      <c r="F21" s="256"/>
      <c r="G21" s="256"/>
      <c r="H21" s="256"/>
      <c r="I21" s="256"/>
      <c r="J21" s="256"/>
      <c r="K21" s="256"/>
      <c r="L21" s="256"/>
      <c r="M21" s="256"/>
      <c r="N21" s="256"/>
      <c r="O21" s="256"/>
      <c r="P21" s="256"/>
      <c r="Q21" s="256"/>
      <c r="R21" s="257"/>
      <c r="S21" s="73"/>
      <c r="T21" s="73"/>
      <c r="U21" s="73"/>
      <c r="X21" s="142">
        <v>1</v>
      </c>
      <c r="Y21" s="142" t="s">
        <v>127</v>
      </c>
      <c r="Z21" s="142" t="s">
        <v>134</v>
      </c>
    </row>
    <row r="22" spans="1:21" s="71" customFormat="1" ht="13.5">
      <c r="A22" s="73"/>
      <c r="B22" s="143"/>
      <c r="C22" s="143"/>
      <c r="D22" s="143"/>
      <c r="E22" s="143"/>
      <c r="F22" s="143"/>
      <c r="G22" s="143"/>
      <c r="H22" s="143"/>
      <c r="I22" s="143"/>
      <c r="J22" s="143"/>
      <c r="K22" s="143"/>
      <c r="L22" s="143"/>
      <c r="M22" s="143"/>
      <c r="N22" s="143"/>
      <c r="O22" s="143"/>
      <c r="P22" s="143"/>
      <c r="Q22" s="143"/>
      <c r="R22" s="143"/>
      <c r="S22" s="73"/>
      <c r="T22" s="73"/>
      <c r="U22" s="73"/>
    </row>
    <row r="23" spans="1:21" s="71" customFormat="1" ht="18.75" customHeight="1">
      <c r="A23" s="73"/>
      <c r="B23" s="125" t="s">
        <v>6</v>
      </c>
      <c r="C23" s="125"/>
      <c r="D23" s="124" t="s">
        <v>15</v>
      </c>
      <c r="E23" s="124"/>
      <c r="F23" s="124"/>
      <c r="G23" s="124"/>
      <c r="H23" s="124"/>
      <c r="I23" s="124"/>
      <c r="J23" s="124"/>
      <c r="K23" s="124"/>
      <c r="L23" s="124"/>
      <c r="M23" s="124"/>
      <c r="N23" s="124"/>
      <c r="O23" s="124"/>
      <c r="P23" s="124"/>
      <c r="Q23" s="124"/>
      <c r="R23" s="124"/>
      <c r="S23" s="73"/>
      <c r="T23" s="73"/>
      <c r="U23" s="73"/>
    </row>
    <row r="24" spans="1:21" s="71" customFormat="1" ht="3.75" customHeight="1" thickBot="1">
      <c r="A24" s="73"/>
      <c r="B24" s="129"/>
      <c r="C24" s="129"/>
      <c r="D24" s="89"/>
      <c r="E24" s="89"/>
      <c r="F24" s="89"/>
      <c r="G24" s="89"/>
      <c r="H24" s="89"/>
      <c r="I24" s="89"/>
      <c r="J24" s="89"/>
      <c r="K24" s="89"/>
      <c r="L24" s="89"/>
      <c r="M24" s="89"/>
      <c r="N24" s="89"/>
      <c r="O24" s="89"/>
      <c r="P24" s="89"/>
      <c r="Q24" s="89"/>
      <c r="R24" s="89"/>
      <c r="S24" s="73"/>
      <c r="T24" s="73"/>
      <c r="U24" s="73"/>
    </row>
    <row r="25" spans="1:21" s="71" customFormat="1" ht="18.75" customHeight="1" thickBot="1">
      <c r="A25" s="73"/>
      <c r="B25" s="227" t="s">
        <v>7</v>
      </c>
      <c r="C25" s="228"/>
      <c r="D25" s="244"/>
      <c r="E25" s="245"/>
      <c r="F25" s="89"/>
      <c r="G25" s="227" t="s">
        <v>8</v>
      </c>
      <c r="H25" s="228"/>
      <c r="I25" s="244"/>
      <c r="J25" s="246"/>
      <c r="K25" s="246"/>
      <c r="L25" s="246"/>
      <c r="M25" s="246"/>
      <c r="N25" s="246"/>
      <c r="O25" s="246"/>
      <c r="P25" s="246"/>
      <c r="Q25" s="246"/>
      <c r="R25" s="245"/>
      <c r="S25" s="73"/>
      <c r="T25" s="73"/>
      <c r="U25" s="73"/>
    </row>
    <row r="26" spans="1:21" s="71" customFormat="1" ht="3.75" customHeight="1" thickBot="1">
      <c r="A26" s="73"/>
      <c r="B26" s="89"/>
      <c r="C26" s="89"/>
      <c r="D26" s="89"/>
      <c r="E26" s="89"/>
      <c r="F26" s="89"/>
      <c r="G26" s="89"/>
      <c r="H26" s="89"/>
      <c r="I26" s="89"/>
      <c r="J26" s="89"/>
      <c r="K26" s="89"/>
      <c r="L26" s="89"/>
      <c r="M26" s="89"/>
      <c r="N26" s="89"/>
      <c r="O26" s="89"/>
      <c r="P26" s="89"/>
      <c r="Q26" s="89"/>
      <c r="R26" s="89"/>
      <c r="S26" s="73"/>
      <c r="T26" s="73"/>
      <c r="U26" s="73"/>
    </row>
    <row r="27" spans="1:21" s="71" customFormat="1" ht="16.5" customHeight="1" thickBot="1">
      <c r="A27" s="73"/>
      <c r="B27" s="227" t="s">
        <v>137</v>
      </c>
      <c r="C27" s="228"/>
      <c r="D27" s="238"/>
      <c r="E27" s="239"/>
      <c r="F27" s="89"/>
      <c r="G27" s="227" t="s">
        <v>138</v>
      </c>
      <c r="H27" s="228"/>
      <c r="I27" s="244"/>
      <c r="J27" s="246"/>
      <c r="K27" s="246"/>
      <c r="L27" s="246"/>
      <c r="M27" s="246"/>
      <c r="N27" s="246"/>
      <c r="O27" s="246"/>
      <c r="P27" s="246"/>
      <c r="Q27" s="246"/>
      <c r="R27" s="245"/>
      <c r="S27" s="73"/>
      <c r="T27" s="73"/>
      <c r="U27" s="73"/>
    </row>
    <row r="28" spans="2:27" s="73" customFormat="1" ht="3.75" customHeight="1" thickBot="1">
      <c r="B28" s="136"/>
      <c r="C28" s="136"/>
      <c r="D28" s="136"/>
      <c r="E28" s="137"/>
      <c r="F28" s="136"/>
      <c r="G28" s="136"/>
      <c r="H28" s="136"/>
      <c r="I28" s="136"/>
      <c r="J28" s="136"/>
      <c r="K28" s="136"/>
      <c r="L28" s="136"/>
      <c r="M28" s="136"/>
      <c r="N28" s="136"/>
      <c r="O28" s="136"/>
      <c r="P28" s="136"/>
      <c r="Q28" s="136"/>
      <c r="R28" s="136"/>
      <c r="V28" s="71"/>
      <c r="W28" s="71"/>
      <c r="X28" s="71"/>
      <c r="Y28" s="71"/>
      <c r="Z28" s="71"/>
      <c r="AA28" s="71"/>
    </row>
    <row r="29" spans="1:21" s="71" customFormat="1" ht="13.5" customHeight="1">
      <c r="A29" s="73"/>
      <c r="B29" s="229"/>
      <c r="C29" s="230"/>
      <c r="D29" s="230"/>
      <c r="E29" s="230"/>
      <c r="F29" s="230"/>
      <c r="G29" s="230"/>
      <c r="H29" s="230"/>
      <c r="I29" s="230"/>
      <c r="J29" s="230"/>
      <c r="K29" s="230"/>
      <c r="L29" s="230"/>
      <c r="M29" s="230"/>
      <c r="N29" s="230"/>
      <c r="O29" s="230"/>
      <c r="P29" s="230"/>
      <c r="Q29" s="230"/>
      <c r="R29" s="231"/>
      <c r="S29" s="73"/>
      <c r="T29" s="73"/>
      <c r="U29" s="73"/>
    </row>
    <row r="30" spans="1:21" s="71" customFormat="1" ht="13.5" customHeight="1">
      <c r="A30" s="73"/>
      <c r="B30" s="232"/>
      <c r="C30" s="233"/>
      <c r="D30" s="233"/>
      <c r="E30" s="233"/>
      <c r="F30" s="233"/>
      <c r="G30" s="233"/>
      <c r="H30" s="233"/>
      <c r="I30" s="233"/>
      <c r="J30" s="233"/>
      <c r="K30" s="233"/>
      <c r="L30" s="233"/>
      <c r="M30" s="233"/>
      <c r="N30" s="233"/>
      <c r="O30" s="233"/>
      <c r="P30" s="233"/>
      <c r="Q30" s="233"/>
      <c r="R30" s="234"/>
      <c r="S30" s="73"/>
      <c r="T30" s="73"/>
      <c r="U30" s="73"/>
    </row>
    <row r="31" spans="1:21" s="71" customFormat="1" ht="13.5" customHeight="1">
      <c r="A31" s="73"/>
      <c r="B31" s="232"/>
      <c r="C31" s="233"/>
      <c r="D31" s="233"/>
      <c r="E31" s="233"/>
      <c r="F31" s="233"/>
      <c r="G31" s="233"/>
      <c r="H31" s="233"/>
      <c r="I31" s="233"/>
      <c r="J31" s="233"/>
      <c r="K31" s="233"/>
      <c r="L31" s="233"/>
      <c r="M31" s="233"/>
      <c r="N31" s="233"/>
      <c r="O31" s="233"/>
      <c r="P31" s="233"/>
      <c r="Q31" s="233"/>
      <c r="R31" s="234"/>
      <c r="S31" s="73"/>
      <c r="T31" s="73"/>
      <c r="U31" s="73"/>
    </row>
    <row r="32" spans="1:21" s="71" customFormat="1" ht="13.5" customHeight="1">
      <c r="A32" s="73"/>
      <c r="B32" s="232"/>
      <c r="C32" s="233"/>
      <c r="D32" s="233"/>
      <c r="E32" s="233"/>
      <c r="F32" s="233"/>
      <c r="G32" s="233"/>
      <c r="H32" s="233"/>
      <c r="I32" s="233"/>
      <c r="J32" s="233"/>
      <c r="K32" s="233"/>
      <c r="L32" s="233"/>
      <c r="M32" s="233"/>
      <c r="N32" s="233"/>
      <c r="O32" s="233"/>
      <c r="P32" s="233"/>
      <c r="Q32" s="233"/>
      <c r="R32" s="234"/>
      <c r="S32" s="73"/>
      <c r="T32" s="73"/>
      <c r="U32" s="73"/>
    </row>
    <row r="33" spans="1:21" s="71" customFormat="1" ht="13.5" customHeight="1">
      <c r="A33" s="73"/>
      <c r="B33" s="232"/>
      <c r="C33" s="233"/>
      <c r="D33" s="233"/>
      <c r="E33" s="233"/>
      <c r="F33" s="233"/>
      <c r="G33" s="233"/>
      <c r="H33" s="233"/>
      <c r="I33" s="233"/>
      <c r="J33" s="233"/>
      <c r="K33" s="233"/>
      <c r="L33" s="233"/>
      <c r="M33" s="233"/>
      <c r="N33" s="233"/>
      <c r="O33" s="233"/>
      <c r="P33" s="233"/>
      <c r="Q33" s="233"/>
      <c r="R33" s="234"/>
      <c r="S33" s="73"/>
      <c r="T33" s="73"/>
      <c r="U33" s="73"/>
    </row>
    <row r="34" spans="1:21" s="71" customFormat="1" ht="13.5" customHeight="1" thickBot="1">
      <c r="A34" s="73"/>
      <c r="B34" s="235"/>
      <c r="C34" s="236"/>
      <c r="D34" s="236"/>
      <c r="E34" s="236"/>
      <c r="F34" s="236"/>
      <c r="G34" s="236"/>
      <c r="H34" s="236"/>
      <c r="I34" s="236"/>
      <c r="J34" s="236"/>
      <c r="K34" s="236"/>
      <c r="L34" s="236"/>
      <c r="M34" s="236"/>
      <c r="N34" s="236"/>
      <c r="O34" s="236"/>
      <c r="P34" s="236"/>
      <c r="Q34" s="236"/>
      <c r="R34" s="237"/>
      <c r="S34" s="73"/>
      <c r="T34" s="73"/>
      <c r="U34" s="73"/>
    </row>
    <row r="35" spans="1:21" s="71" customFormat="1" ht="12" customHeight="1">
      <c r="A35" s="73"/>
      <c r="B35" s="143"/>
      <c r="C35" s="143"/>
      <c r="D35" s="143"/>
      <c r="E35" s="143"/>
      <c r="F35" s="143"/>
      <c r="G35" s="143"/>
      <c r="H35" s="143"/>
      <c r="I35" s="143"/>
      <c r="J35" s="143"/>
      <c r="K35" s="143"/>
      <c r="L35" s="143"/>
      <c r="M35" s="143"/>
      <c r="N35" s="143"/>
      <c r="O35" s="143"/>
      <c r="P35" s="143"/>
      <c r="Q35" s="143"/>
      <c r="R35" s="143"/>
      <c r="S35" s="73"/>
      <c r="T35" s="73"/>
      <c r="U35" s="73"/>
    </row>
    <row r="36" spans="2:27" ht="13.5">
      <c r="B36" s="55" t="s">
        <v>171</v>
      </c>
      <c r="C36" s="9"/>
      <c r="D36" s="9"/>
      <c r="E36" s="9"/>
      <c r="F36" s="9"/>
      <c r="G36" s="9"/>
      <c r="H36" s="9"/>
      <c r="I36" s="9"/>
      <c r="J36" s="9"/>
      <c r="K36" s="9"/>
      <c r="L36" s="9"/>
      <c r="M36" s="9"/>
      <c r="N36" s="9"/>
      <c r="O36" s="9"/>
      <c r="P36" s="9"/>
      <c r="Q36" s="9"/>
      <c r="R36" s="9"/>
      <c r="V36" s="71"/>
      <c r="W36" s="71"/>
      <c r="X36" s="71"/>
      <c r="Y36" s="71"/>
      <c r="Z36" s="71"/>
      <c r="AA36" s="71"/>
    </row>
    <row r="37" spans="2:21" s="71" customFormat="1" ht="18.75" customHeight="1">
      <c r="B37" s="227" t="s">
        <v>5</v>
      </c>
      <c r="C37" s="227"/>
      <c r="D37" s="125" t="s">
        <v>16</v>
      </c>
      <c r="E37" s="125"/>
      <c r="F37" s="124"/>
      <c r="G37" s="124"/>
      <c r="H37" s="124"/>
      <c r="I37" s="124"/>
      <c r="J37" s="124"/>
      <c r="K37" s="124"/>
      <c r="L37" s="124"/>
      <c r="M37" s="124"/>
      <c r="N37" s="124"/>
      <c r="O37" s="124"/>
      <c r="P37" s="124"/>
      <c r="Q37" s="124"/>
      <c r="R37" s="124"/>
      <c r="T37" s="73"/>
      <c r="U37" s="73"/>
    </row>
    <row r="38" spans="2:27" s="73" customFormat="1" ht="3.75" customHeight="1" thickBot="1">
      <c r="B38" s="89"/>
      <c r="C38" s="89"/>
      <c r="D38" s="89"/>
      <c r="E38" s="129"/>
      <c r="F38" s="89"/>
      <c r="G38" s="89"/>
      <c r="H38" s="89"/>
      <c r="I38" s="89"/>
      <c r="J38" s="89"/>
      <c r="K38" s="89"/>
      <c r="L38" s="89"/>
      <c r="M38" s="89"/>
      <c r="N38" s="89"/>
      <c r="O38" s="89"/>
      <c r="P38" s="89"/>
      <c r="Q38" s="89"/>
      <c r="R38" s="89"/>
      <c r="V38" s="71"/>
      <c r="W38" s="71"/>
      <c r="X38" s="71"/>
      <c r="Y38" s="71"/>
      <c r="Z38" s="71"/>
      <c r="AA38" s="71"/>
    </row>
    <row r="39" spans="1:21" s="71" customFormat="1" ht="16.5" customHeight="1" thickBot="1">
      <c r="A39" s="73"/>
      <c r="B39" s="227" t="s">
        <v>137</v>
      </c>
      <c r="C39" s="228"/>
      <c r="D39" s="238"/>
      <c r="E39" s="239"/>
      <c r="F39" s="89"/>
      <c r="G39" s="89"/>
      <c r="H39" s="89"/>
      <c r="I39" s="89"/>
      <c r="J39" s="89"/>
      <c r="K39" s="89"/>
      <c r="L39" s="89"/>
      <c r="M39" s="89"/>
      <c r="N39" s="89"/>
      <c r="O39" s="89"/>
      <c r="P39" s="89"/>
      <c r="Q39" s="89"/>
      <c r="R39" s="89"/>
      <c r="S39" s="73"/>
      <c r="T39" s="73"/>
      <c r="U39" s="73"/>
    </row>
    <row r="40" spans="2:27" s="73" customFormat="1" ht="3.75" customHeight="1" thickBot="1">
      <c r="B40" s="136"/>
      <c r="C40" s="136"/>
      <c r="D40" s="136"/>
      <c r="E40" s="137"/>
      <c r="F40" s="136"/>
      <c r="G40" s="136"/>
      <c r="H40" s="136"/>
      <c r="I40" s="136"/>
      <c r="J40" s="136"/>
      <c r="K40" s="136"/>
      <c r="L40" s="136"/>
      <c r="M40" s="136"/>
      <c r="N40" s="136"/>
      <c r="O40" s="136"/>
      <c r="P40" s="136"/>
      <c r="Q40" s="136"/>
      <c r="R40" s="136"/>
      <c r="V40" s="71"/>
      <c r="W40" s="71"/>
      <c r="X40" s="71"/>
      <c r="Y40" s="71"/>
      <c r="Z40" s="71"/>
      <c r="AA40" s="71"/>
    </row>
    <row r="41" spans="2:21" s="71" customFormat="1" ht="13.5" customHeight="1">
      <c r="B41" s="229"/>
      <c r="C41" s="230"/>
      <c r="D41" s="230"/>
      <c r="E41" s="230"/>
      <c r="F41" s="230"/>
      <c r="G41" s="230"/>
      <c r="H41" s="230"/>
      <c r="I41" s="230"/>
      <c r="J41" s="230"/>
      <c r="K41" s="230"/>
      <c r="L41" s="230"/>
      <c r="M41" s="230"/>
      <c r="N41" s="230"/>
      <c r="O41" s="230"/>
      <c r="P41" s="230"/>
      <c r="Q41" s="230"/>
      <c r="R41" s="231"/>
      <c r="T41" s="73"/>
      <c r="U41" s="73"/>
    </row>
    <row r="42" spans="2:21" s="71" customFormat="1" ht="13.5" customHeight="1">
      <c r="B42" s="232"/>
      <c r="C42" s="233"/>
      <c r="D42" s="233"/>
      <c r="E42" s="233"/>
      <c r="F42" s="233"/>
      <c r="G42" s="233"/>
      <c r="H42" s="233"/>
      <c r="I42" s="233"/>
      <c r="J42" s="233"/>
      <c r="K42" s="233"/>
      <c r="L42" s="233"/>
      <c r="M42" s="233"/>
      <c r="N42" s="233"/>
      <c r="O42" s="233"/>
      <c r="P42" s="233"/>
      <c r="Q42" s="233"/>
      <c r="R42" s="234"/>
      <c r="T42" s="73"/>
      <c r="U42" s="73"/>
    </row>
    <row r="43" spans="2:21" s="71" customFormat="1" ht="13.5" customHeight="1">
      <c r="B43" s="232"/>
      <c r="C43" s="233"/>
      <c r="D43" s="233"/>
      <c r="E43" s="233"/>
      <c r="F43" s="233"/>
      <c r="G43" s="233"/>
      <c r="H43" s="233"/>
      <c r="I43" s="233"/>
      <c r="J43" s="233"/>
      <c r="K43" s="233"/>
      <c r="L43" s="233"/>
      <c r="M43" s="233"/>
      <c r="N43" s="233"/>
      <c r="O43" s="233"/>
      <c r="P43" s="233"/>
      <c r="Q43" s="233"/>
      <c r="R43" s="234"/>
      <c r="T43" s="73"/>
      <c r="U43" s="73"/>
    </row>
    <row r="44" spans="2:21" s="71" customFormat="1" ht="13.5" customHeight="1">
      <c r="B44" s="232"/>
      <c r="C44" s="233"/>
      <c r="D44" s="233"/>
      <c r="E44" s="233"/>
      <c r="F44" s="233"/>
      <c r="G44" s="233"/>
      <c r="H44" s="233"/>
      <c r="I44" s="233"/>
      <c r="J44" s="233"/>
      <c r="K44" s="233"/>
      <c r="L44" s="233"/>
      <c r="M44" s="233"/>
      <c r="N44" s="233"/>
      <c r="O44" s="233"/>
      <c r="P44" s="233"/>
      <c r="Q44" s="233"/>
      <c r="R44" s="234"/>
      <c r="T44" s="73"/>
      <c r="U44" s="73"/>
    </row>
    <row r="45" spans="2:21" s="71" customFormat="1" ht="13.5" customHeight="1">
      <c r="B45" s="232"/>
      <c r="C45" s="233"/>
      <c r="D45" s="233"/>
      <c r="E45" s="233"/>
      <c r="F45" s="233"/>
      <c r="G45" s="233"/>
      <c r="H45" s="233"/>
      <c r="I45" s="233"/>
      <c r="J45" s="233"/>
      <c r="K45" s="233"/>
      <c r="L45" s="233"/>
      <c r="M45" s="233"/>
      <c r="N45" s="233"/>
      <c r="O45" s="233"/>
      <c r="P45" s="233"/>
      <c r="Q45" s="233"/>
      <c r="R45" s="234"/>
      <c r="T45" s="73"/>
      <c r="U45" s="73"/>
    </row>
    <row r="46" spans="2:21" s="71" customFormat="1" ht="13.5" customHeight="1" thickBot="1">
      <c r="B46" s="235"/>
      <c r="C46" s="236"/>
      <c r="D46" s="236"/>
      <c r="E46" s="236"/>
      <c r="F46" s="236"/>
      <c r="G46" s="236"/>
      <c r="H46" s="236"/>
      <c r="I46" s="236"/>
      <c r="J46" s="236"/>
      <c r="K46" s="236"/>
      <c r="L46" s="236"/>
      <c r="M46" s="236"/>
      <c r="N46" s="236"/>
      <c r="O46" s="236"/>
      <c r="P46" s="236"/>
      <c r="Q46" s="236"/>
      <c r="R46" s="237"/>
      <c r="T46" s="73"/>
      <c r="U46" s="73"/>
    </row>
    <row r="47" spans="2:21" s="71" customFormat="1" ht="13.5">
      <c r="B47" s="85"/>
      <c r="C47" s="85"/>
      <c r="D47" s="85"/>
      <c r="E47" s="85"/>
      <c r="F47" s="85"/>
      <c r="G47" s="85"/>
      <c r="H47" s="85"/>
      <c r="I47" s="85"/>
      <c r="J47" s="85"/>
      <c r="K47" s="85"/>
      <c r="L47" s="85"/>
      <c r="M47" s="85"/>
      <c r="N47" s="85"/>
      <c r="O47" s="85"/>
      <c r="P47" s="85"/>
      <c r="Q47" s="85"/>
      <c r="R47" s="85"/>
      <c r="T47" s="73"/>
      <c r="U47" s="73"/>
    </row>
    <row r="48" spans="2:21" s="71" customFormat="1" ht="18.75" customHeight="1">
      <c r="B48" s="125" t="s">
        <v>6</v>
      </c>
      <c r="C48" s="125"/>
      <c r="D48" s="124"/>
      <c r="E48" s="124" t="s">
        <v>9</v>
      </c>
      <c r="F48" s="124"/>
      <c r="G48" s="124"/>
      <c r="H48" s="124"/>
      <c r="I48" s="124"/>
      <c r="J48" s="124"/>
      <c r="K48" s="124"/>
      <c r="L48" s="124"/>
      <c r="M48" s="124"/>
      <c r="N48" s="124"/>
      <c r="O48" s="124"/>
      <c r="P48" s="124"/>
      <c r="Q48" s="124"/>
      <c r="R48" s="124"/>
      <c r="T48" s="73"/>
      <c r="U48" s="73"/>
    </row>
    <row r="49" spans="2:21" s="71" customFormat="1" ht="3.75" customHeight="1" thickBot="1">
      <c r="B49" s="144"/>
      <c r="C49" s="144"/>
      <c r="D49" s="144"/>
      <c r="E49" s="144"/>
      <c r="F49" s="144"/>
      <c r="G49" s="144"/>
      <c r="H49" s="144"/>
      <c r="I49" s="144"/>
      <c r="J49" s="144"/>
      <c r="K49" s="144"/>
      <c r="L49" s="144"/>
      <c r="M49" s="144"/>
      <c r="N49" s="144"/>
      <c r="O49" s="144"/>
      <c r="P49" s="144"/>
      <c r="Q49" s="144"/>
      <c r="R49" s="144"/>
      <c r="T49" s="73"/>
      <c r="U49" s="73"/>
    </row>
    <row r="50" spans="2:21" s="71" customFormat="1" ht="18.75" customHeight="1" thickBot="1">
      <c r="B50" s="227" t="s">
        <v>7</v>
      </c>
      <c r="C50" s="227"/>
      <c r="D50" s="244"/>
      <c r="E50" s="245"/>
      <c r="F50" s="144"/>
      <c r="G50" s="227" t="s">
        <v>8</v>
      </c>
      <c r="H50" s="228"/>
      <c r="I50" s="244"/>
      <c r="J50" s="246"/>
      <c r="K50" s="246"/>
      <c r="L50" s="246"/>
      <c r="M50" s="246"/>
      <c r="N50" s="246"/>
      <c r="O50" s="246"/>
      <c r="P50" s="246"/>
      <c r="Q50" s="246"/>
      <c r="R50" s="245"/>
      <c r="T50" s="73"/>
      <c r="U50" s="73"/>
    </row>
    <row r="51" spans="2:21" s="71" customFormat="1" ht="3.75" customHeight="1" thickBot="1">
      <c r="B51" s="144"/>
      <c r="C51" s="144"/>
      <c r="D51" s="144"/>
      <c r="E51" s="144"/>
      <c r="F51" s="144"/>
      <c r="G51" s="144"/>
      <c r="H51" s="144"/>
      <c r="I51" s="144"/>
      <c r="J51" s="144"/>
      <c r="K51" s="144"/>
      <c r="L51" s="144"/>
      <c r="M51" s="144"/>
      <c r="N51" s="144"/>
      <c r="O51" s="144"/>
      <c r="P51" s="144"/>
      <c r="Q51" s="144"/>
      <c r="R51" s="144"/>
      <c r="T51" s="73"/>
      <c r="U51" s="73"/>
    </row>
    <row r="52" spans="1:21" s="71" customFormat="1" ht="16.5" customHeight="1" thickBot="1">
      <c r="A52" s="73"/>
      <c r="B52" s="227" t="s">
        <v>137</v>
      </c>
      <c r="C52" s="227"/>
      <c r="D52" s="238"/>
      <c r="E52" s="239"/>
      <c r="F52" s="89"/>
      <c r="G52" s="227" t="s">
        <v>138</v>
      </c>
      <c r="H52" s="228"/>
      <c r="I52" s="244"/>
      <c r="J52" s="246"/>
      <c r="K52" s="246"/>
      <c r="L52" s="246"/>
      <c r="M52" s="246"/>
      <c r="N52" s="246"/>
      <c r="O52" s="246"/>
      <c r="P52" s="246"/>
      <c r="Q52" s="246"/>
      <c r="R52" s="245"/>
      <c r="S52" s="73"/>
      <c r="T52" s="73"/>
      <c r="U52" s="73"/>
    </row>
    <row r="53" spans="2:27" s="73" customFormat="1" ht="3.75" customHeight="1" thickBot="1">
      <c r="B53" s="89"/>
      <c r="C53" s="89"/>
      <c r="D53" s="89"/>
      <c r="E53" s="129"/>
      <c r="F53" s="89"/>
      <c r="G53" s="89"/>
      <c r="H53" s="89"/>
      <c r="I53" s="89"/>
      <c r="J53" s="89"/>
      <c r="K53" s="89"/>
      <c r="L53" s="89"/>
      <c r="M53" s="89"/>
      <c r="N53" s="89"/>
      <c r="O53" s="89"/>
      <c r="P53" s="89"/>
      <c r="Q53" s="89"/>
      <c r="R53" s="89"/>
      <c r="V53" s="71"/>
      <c r="W53" s="71"/>
      <c r="X53" s="71"/>
      <c r="Y53" s="71"/>
      <c r="Z53" s="71"/>
      <c r="AA53" s="71"/>
    </row>
    <row r="54" spans="2:21" s="71" customFormat="1" ht="13.5" customHeight="1">
      <c r="B54" s="229"/>
      <c r="C54" s="230"/>
      <c r="D54" s="230"/>
      <c r="E54" s="230"/>
      <c r="F54" s="230"/>
      <c r="G54" s="230"/>
      <c r="H54" s="230"/>
      <c r="I54" s="230"/>
      <c r="J54" s="230"/>
      <c r="K54" s="230"/>
      <c r="L54" s="230"/>
      <c r="M54" s="230"/>
      <c r="N54" s="230"/>
      <c r="O54" s="230"/>
      <c r="P54" s="230"/>
      <c r="Q54" s="230"/>
      <c r="R54" s="231"/>
      <c r="T54" s="73"/>
      <c r="U54" s="73"/>
    </row>
    <row r="55" spans="2:21" s="71" customFormat="1" ht="13.5" customHeight="1">
      <c r="B55" s="232"/>
      <c r="C55" s="233"/>
      <c r="D55" s="233"/>
      <c r="E55" s="233"/>
      <c r="F55" s="233"/>
      <c r="G55" s="233"/>
      <c r="H55" s="233"/>
      <c r="I55" s="233"/>
      <c r="J55" s="233"/>
      <c r="K55" s="233"/>
      <c r="L55" s="233"/>
      <c r="M55" s="233"/>
      <c r="N55" s="233"/>
      <c r="O55" s="233"/>
      <c r="P55" s="233"/>
      <c r="Q55" s="233"/>
      <c r="R55" s="234"/>
      <c r="T55" s="73"/>
      <c r="U55" s="73"/>
    </row>
    <row r="56" spans="2:21" s="71" customFormat="1" ht="13.5" customHeight="1">
      <c r="B56" s="232"/>
      <c r="C56" s="233"/>
      <c r="D56" s="233"/>
      <c r="E56" s="233"/>
      <c r="F56" s="233"/>
      <c r="G56" s="233"/>
      <c r="H56" s="233"/>
      <c r="I56" s="233"/>
      <c r="J56" s="233"/>
      <c r="K56" s="233"/>
      <c r="L56" s="233"/>
      <c r="M56" s="233"/>
      <c r="N56" s="233"/>
      <c r="O56" s="233"/>
      <c r="P56" s="233"/>
      <c r="Q56" s="233"/>
      <c r="R56" s="234"/>
      <c r="T56" s="73"/>
      <c r="U56" s="73"/>
    </row>
    <row r="57" spans="2:21" s="71" customFormat="1" ht="13.5" customHeight="1">
      <c r="B57" s="232"/>
      <c r="C57" s="233"/>
      <c r="D57" s="233"/>
      <c r="E57" s="233"/>
      <c r="F57" s="233"/>
      <c r="G57" s="233"/>
      <c r="H57" s="233"/>
      <c r="I57" s="233"/>
      <c r="J57" s="233"/>
      <c r="K57" s="233"/>
      <c r="L57" s="233"/>
      <c r="M57" s="233"/>
      <c r="N57" s="233"/>
      <c r="O57" s="233"/>
      <c r="P57" s="233"/>
      <c r="Q57" s="233"/>
      <c r="R57" s="234"/>
      <c r="T57" s="73"/>
      <c r="U57" s="73"/>
    </row>
    <row r="58" spans="2:21" s="71" customFormat="1" ht="13.5" customHeight="1">
      <c r="B58" s="232"/>
      <c r="C58" s="233"/>
      <c r="D58" s="233"/>
      <c r="E58" s="233"/>
      <c r="F58" s="233"/>
      <c r="G58" s="233"/>
      <c r="H58" s="233"/>
      <c r="I58" s="233"/>
      <c r="J58" s="233"/>
      <c r="K58" s="233"/>
      <c r="L58" s="233"/>
      <c r="M58" s="233"/>
      <c r="N58" s="233"/>
      <c r="O58" s="233"/>
      <c r="P58" s="233"/>
      <c r="Q58" s="233"/>
      <c r="R58" s="234"/>
      <c r="T58" s="73"/>
      <c r="U58" s="73"/>
    </row>
    <row r="59" spans="2:21" s="71" customFormat="1" ht="13.5" customHeight="1" thickBot="1">
      <c r="B59" s="235"/>
      <c r="C59" s="236"/>
      <c r="D59" s="236"/>
      <c r="E59" s="236"/>
      <c r="F59" s="236"/>
      <c r="G59" s="236"/>
      <c r="H59" s="236"/>
      <c r="I59" s="236"/>
      <c r="J59" s="236"/>
      <c r="K59" s="236"/>
      <c r="L59" s="236"/>
      <c r="M59" s="236"/>
      <c r="N59" s="236"/>
      <c r="O59" s="236"/>
      <c r="P59" s="236"/>
      <c r="Q59" s="236"/>
      <c r="R59" s="237"/>
      <c r="T59" s="73"/>
      <c r="U59" s="73"/>
    </row>
    <row r="60" spans="2:21" s="71" customFormat="1" ht="13.5">
      <c r="B60" s="85"/>
      <c r="C60" s="85"/>
      <c r="D60" s="85"/>
      <c r="E60" s="85"/>
      <c r="F60" s="85"/>
      <c r="G60" s="85"/>
      <c r="H60" s="85"/>
      <c r="I60" s="85"/>
      <c r="J60" s="85"/>
      <c r="K60" s="85"/>
      <c r="L60" s="85"/>
      <c r="M60" s="85"/>
      <c r="N60" s="85"/>
      <c r="O60" s="85"/>
      <c r="P60" s="85"/>
      <c r="Q60" s="85"/>
      <c r="R60" s="85"/>
      <c r="T60" s="73"/>
      <c r="U60" s="73"/>
    </row>
    <row r="61" spans="2:21" s="71" customFormat="1" ht="13.5" customHeight="1">
      <c r="B61" s="226" t="s">
        <v>172</v>
      </c>
      <c r="C61" s="226"/>
      <c r="D61" s="226"/>
      <c r="E61" s="226"/>
      <c r="F61" s="226"/>
      <c r="G61" s="226"/>
      <c r="H61" s="226"/>
      <c r="I61" s="226"/>
      <c r="J61" s="226"/>
      <c r="K61" s="226"/>
      <c r="L61" s="226"/>
      <c r="M61" s="226"/>
      <c r="N61" s="226"/>
      <c r="O61" s="226"/>
      <c r="P61" s="226"/>
      <c r="Q61" s="226"/>
      <c r="R61" s="226"/>
      <c r="T61" s="73"/>
      <c r="U61" s="73"/>
    </row>
    <row r="62" spans="2:21" s="71" customFormat="1" ht="27" customHeight="1">
      <c r="B62" s="226" t="s">
        <v>249</v>
      </c>
      <c r="C62" s="226"/>
      <c r="D62" s="226"/>
      <c r="E62" s="226"/>
      <c r="F62" s="226"/>
      <c r="G62" s="226"/>
      <c r="H62" s="226"/>
      <c r="I62" s="226"/>
      <c r="J62" s="226"/>
      <c r="K62" s="226"/>
      <c r="L62" s="226"/>
      <c r="M62" s="226"/>
      <c r="N62" s="226"/>
      <c r="O62" s="226"/>
      <c r="P62" s="226"/>
      <c r="Q62" s="226"/>
      <c r="R62" s="226"/>
      <c r="T62" s="73"/>
      <c r="U62" s="73"/>
    </row>
    <row r="63" spans="2:27" ht="13.5">
      <c r="B63" s="226" t="s">
        <v>173</v>
      </c>
      <c r="C63" s="226"/>
      <c r="D63" s="226"/>
      <c r="E63" s="226"/>
      <c r="F63" s="226"/>
      <c r="G63" s="226"/>
      <c r="H63" s="226"/>
      <c r="I63" s="226"/>
      <c r="J63" s="226"/>
      <c r="K63" s="226"/>
      <c r="L63" s="226"/>
      <c r="M63" s="226"/>
      <c r="N63" s="226"/>
      <c r="O63" s="226"/>
      <c r="P63" s="226"/>
      <c r="Q63" s="226"/>
      <c r="R63" s="226"/>
      <c r="V63" s="71"/>
      <c r="W63" s="71"/>
      <c r="X63" s="71"/>
      <c r="Y63" s="71"/>
      <c r="Z63" s="71"/>
      <c r="AA63" s="71"/>
    </row>
    <row r="64" spans="22:27" ht="13.5">
      <c r="V64" s="71"/>
      <c r="W64" s="71"/>
      <c r="X64" s="71"/>
      <c r="Y64" s="71"/>
      <c r="Z64" s="71"/>
      <c r="AA64" s="71"/>
    </row>
    <row r="65" spans="22:27" ht="13.5">
      <c r="V65" s="71"/>
      <c r="W65" s="71"/>
      <c r="X65" s="71"/>
      <c r="Y65" s="71"/>
      <c r="Z65" s="71"/>
      <c r="AA65" s="71"/>
    </row>
    <row r="66" spans="22:27" ht="13.5">
      <c r="V66" s="71"/>
      <c r="W66" s="71"/>
      <c r="X66" s="71"/>
      <c r="Y66" s="71"/>
      <c r="Z66" s="71"/>
      <c r="AA66" s="71"/>
    </row>
    <row r="67" spans="22:27" ht="13.5">
      <c r="V67" s="71"/>
      <c r="W67" s="71"/>
      <c r="X67" s="71"/>
      <c r="Y67" s="71"/>
      <c r="Z67" s="71"/>
      <c r="AA67" s="71"/>
    </row>
    <row r="68" spans="3:27" ht="13.5">
      <c r="C68" s="52"/>
      <c r="V68" s="71"/>
      <c r="W68" s="71"/>
      <c r="X68" s="71"/>
      <c r="Y68" s="71"/>
      <c r="Z68" s="71"/>
      <c r="AA68" s="71"/>
    </row>
    <row r="69" spans="3:27" ht="13.5">
      <c r="C69" s="52"/>
      <c r="V69" s="71"/>
      <c r="W69" s="71"/>
      <c r="X69" s="71"/>
      <c r="Y69" s="71"/>
      <c r="Z69" s="71"/>
      <c r="AA69" s="71"/>
    </row>
    <row r="70" ht="13.5">
      <c r="C70" s="52"/>
    </row>
    <row r="71" ht="13.5">
      <c r="C71" s="52"/>
    </row>
    <row r="72" ht="13.5">
      <c r="C72" s="52"/>
    </row>
    <row r="73" ht="13.5">
      <c r="C73" s="52"/>
    </row>
  </sheetData>
  <sheetProtection/>
  <mergeCells count="39">
    <mergeCell ref="B52:C52"/>
    <mergeCell ref="D52:E52"/>
    <mergeCell ref="G52:H52"/>
    <mergeCell ref="I52:R52"/>
    <mergeCell ref="B3:R3"/>
    <mergeCell ref="B16:R21"/>
    <mergeCell ref="B41:R46"/>
    <mergeCell ref="L7:M7"/>
    <mergeCell ref="L9:M9"/>
    <mergeCell ref="B7:C7"/>
    <mergeCell ref="H7:J7"/>
    <mergeCell ref="D9:J9"/>
    <mergeCell ref="N7:R7"/>
    <mergeCell ref="N9:R9"/>
    <mergeCell ref="B29:R34"/>
    <mergeCell ref="B14:C14"/>
    <mergeCell ref="D14:E14"/>
    <mergeCell ref="B9:C9"/>
    <mergeCell ref="I27:R27"/>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A1:BA147"/>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40"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c r="AF5" s="79"/>
      <c r="AG5" s="79"/>
      <c r="AH5" s="79"/>
      <c r="AI5" s="79"/>
      <c r="AJ5" s="79"/>
      <c r="AK5" s="79"/>
      <c r="AL5" s="79"/>
      <c r="AM5" s="79"/>
      <c r="AN5" s="79"/>
    </row>
    <row r="6" spans="1:36"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c r="AF6" s="79"/>
      <c r="AG6" s="79"/>
      <c r="AH6" s="79"/>
      <c r="AI6" s="79"/>
      <c r="AJ6" s="79"/>
    </row>
    <row r="7" spans="1:40" s="71" customFormat="1" ht="31.5" customHeight="1">
      <c r="A7" s="76"/>
      <c r="B7" s="320" t="s">
        <v>194</v>
      </c>
      <c r="C7" s="320"/>
      <c r="D7" s="421" t="s">
        <v>225</v>
      </c>
      <c r="E7" s="421"/>
      <c r="F7" s="421"/>
      <c r="G7" s="421"/>
      <c r="H7" s="421"/>
      <c r="I7" s="421"/>
      <c r="J7" s="421"/>
      <c r="K7" s="421"/>
      <c r="L7" s="421"/>
      <c r="M7" s="421"/>
      <c r="N7" s="421"/>
      <c r="O7" s="421"/>
      <c r="P7" s="421"/>
      <c r="Q7" s="421"/>
      <c r="R7" s="421"/>
      <c r="S7" s="421"/>
      <c r="T7" s="421"/>
      <c r="U7" s="421"/>
      <c r="V7" s="421"/>
      <c r="W7" s="421"/>
      <c r="X7" s="421"/>
      <c r="Y7" s="421"/>
      <c r="Z7" s="421"/>
      <c r="AA7" s="421"/>
      <c r="AB7" s="421"/>
      <c r="AC7" s="422"/>
      <c r="AE7" s="73"/>
      <c r="AI7" s="79"/>
      <c r="AJ7" s="79"/>
      <c r="AK7" s="79"/>
      <c r="AL7" s="79"/>
      <c r="AM7" s="79"/>
      <c r="AN7" s="79"/>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02" t="s">
        <v>245</v>
      </c>
      <c r="F10" s="303"/>
      <c r="G10" s="303"/>
      <c r="H10" s="303"/>
      <c r="I10" s="304"/>
      <c r="J10" s="296" t="s">
        <v>29</v>
      </c>
      <c r="K10" s="227"/>
      <c r="L10" s="84">
        <v>1</v>
      </c>
      <c r="M10" s="305">
        <v>0.60416666666667</v>
      </c>
      <c r="N10" s="306"/>
      <c r="O10" s="306"/>
      <c r="P10" s="307"/>
      <c r="Q10" s="85" t="s">
        <v>163</v>
      </c>
      <c r="R10" s="305">
        <v>0.770833333333338</v>
      </c>
      <c r="S10" s="314"/>
      <c r="T10" s="314"/>
      <c r="U10" s="315"/>
      <c r="V10" s="296" t="s">
        <v>2</v>
      </c>
      <c r="W10" s="227"/>
      <c r="X10" s="227"/>
      <c r="Y10" s="289">
        <f>IF(ISBLANK(シート1!N7),"",シート1!N7)</f>
      </c>
      <c r="Z10" s="290"/>
      <c r="AA10" s="290"/>
      <c r="AB10" s="290"/>
      <c r="AC10" s="291"/>
      <c r="AE10" s="73"/>
    </row>
    <row r="11" spans="2:35" s="71" customFormat="1" ht="18.75" customHeight="1" thickBot="1">
      <c r="B11" s="248"/>
      <c r="C11" s="248"/>
      <c r="D11" s="86">
        <v>2</v>
      </c>
      <c r="E11" s="316" t="s">
        <v>246</v>
      </c>
      <c r="F11" s="317"/>
      <c r="G11" s="317"/>
      <c r="H11" s="317"/>
      <c r="I11" s="318"/>
      <c r="J11" s="296"/>
      <c r="K11" s="227"/>
      <c r="L11" s="84">
        <v>2</v>
      </c>
      <c r="M11" s="299"/>
      <c r="N11" s="300"/>
      <c r="O11" s="300"/>
      <c r="P11" s="301"/>
      <c r="Q11" s="85" t="s">
        <v>163</v>
      </c>
      <c r="R11" s="299"/>
      <c r="S11" s="300"/>
      <c r="T11" s="300"/>
      <c r="U11" s="301"/>
      <c r="V11" s="296"/>
      <c r="W11" s="227"/>
      <c r="X11" s="227"/>
      <c r="Y11" s="292"/>
      <c r="Z11" s="293"/>
      <c r="AA11" s="293"/>
      <c r="AB11" s="293"/>
      <c r="AC11" s="294"/>
      <c r="AD11" s="87"/>
      <c r="AE11" s="87"/>
      <c r="AF11" s="87"/>
      <c r="AG11" s="87"/>
      <c r="AI11" s="73"/>
    </row>
    <row r="12" spans="2:33"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F12" s="71"/>
      <c r="AG12" s="71"/>
    </row>
    <row r="13" spans="2:29" s="71" customFormat="1" ht="18.75" customHeight="1">
      <c r="B13" s="248" t="s">
        <v>3</v>
      </c>
      <c r="C13" s="248"/>
      <c r="D13" s="83">
        <v>1</v>
      </c>
      <c r="E13" s="308" t="s">
        <v>240</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11"/>
      <c r="F14" s="312"/>
      <c r="G14" s="312"/>
      <c r="H14" s="312"/>
      <c r="I14" s="312"/>
      <c r="J14" s="312"/>
      <c r="K14" s="312"/>
      <c r="L14" s="312"/>
      <c r="M14" s="312"/>
      <c r="N14" s="312"/>
      <c r="O14" s="312"/>
      <c r="P14" s="312"/>
      <c r="Q14" s="312"/>
      <c r="R14" s="312"/>
      <c r="S14" s="312"/>
      <c r="T14" s="312"/>
      <c r="U14" s="313"/>
      <c r="V14" s="296"/>
      <c r="W14" s="227"/>
      <c r="X14" s="228"/>
      <c r="Y14" s="292"/>
      <c r="Z14" s="293"/>
      <c r="AA14" s="293"/>
      <c r="AB14" s="293"/>
      <c r="AC14" s="294"/>
    </row>
    <row r="15" spans="2:29" s="71" customFormat="1" ht="14.2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40" s="71" customFormat="1" ht="22.5" customHeight="1">
      <c r="A16" s="73"/>
      <c r="B16" s="264" t="s">
        <v>32</v>
      </c>
      <c r="C16" s="265"/>
      <c r="D16" s="265"/>
      <c r="E16" s="265"/>
      <c r="F16" s="265"/>
      <c r="G16" s="265"/>
      <c r="H16" s="265"/>
      <c r="I16" s="265"/>
      <c r="J16" s="265"/>
      <c r="K16" s="265"/>
      <c r="L16" s="265"/>
      <c r="M16" s="265"/>
      <c r="N16" s="265"/>
      <c r="O16" s="266"/>
      <c r="P16" s="272" t="s">
        <v>168</v>
      </c>
      <c r="Q16" s="273"/>
      <c r="R16" s="274"/>
      <c r="S16" s="272" t="s">
        <v>167</v>
      </c>
      <c r="T16" s="273"/>
      <c r="U16" s="274"/>
      <c r="V16" s="272" t="s">
        <v>174</v>
      </c>
      <c r="W16" s="273"/>
      <c r="X16" s="274"/>
      <c r="Y16" s="286" t="s">
        <v>34</v>
      </c>
      <c r="Z16" s="286"/>
      <c r="AA16" s="286"/>
      <c r="AB16" s="286"/>
      <c r="AC16" s="286"/>
      <c r="AD16" s="73"/>
      <c r="AE16" s="121"/>
      <c r="AF16" s="93" t="s">
        <v>12</v>
      </c>
      <c r="AG16" s="93" t="s">
        <v>30</v>
      </c>
      <c r="AH16" s="328"/>
      <c r="AI16" s="330" t="s">
        <v>41</v>
      </c>
      <c r="AJ16" s="331"/>
      <c r="AK16" s="330" t="s">
        <v>33</v>
      </c>
      <c r="AL16" s="331"/>
      <c r="AM16" s="330" t="s">
        <v>40</v>
      </c>
      <c r="AN16" s="331"/>
    </row>
    <row r="17" spans="1:40" s="71" customFormat="1" ht="22.5" customHeight="1" thickBot="1">
      <c r="A17" s="73"/>
      <c r="B17" s="267"/>
      <c r="C17" s="268"/>
      <c r="D17" s="268"/>
      <c r="E17" s="268"/>
      <c r="F17" s="268"/>
      <c r="G17" s="268"/>
      <c r="H17" s="268"/>
      <c r="I17" s="268"/>
      <c r="J17" s="268"/>
      <c r="K17" s="268"/>
      <c r="L17" s="268"/>
      <c r="M17" s="268"/>
      <c r="N17" s="268"/>
      <c r="O17" s="269"/>
      <c r="P17" s="275"/>
      <c r="Q17" s="276"/>
      <c r="R17" s="277"/>
      <c r="S17" s="275"/>
      <c r="T17" s="276"/>
      <c r="U17" s="277"/>
      <c r="V17" s="275"/>
      <c r="W17" s="276"/>
      <c r="X17" s="277"/>
      <c r="Y17" s="286"/>
      <c r="Z17" s="286"/>
      <c r="AA17" s="286"/>
      <c r="AB17" s="286"/>
      <c r="AC17" s="286"/>
      <c r="AD17" s="73"/>
      <c r="AE17" s="121"/>
      <c r="AF17" s="94"/>
      <c r="AG17" s="95" t="s">
        <v>31</v>
      </c>
      <c r="AH17" s="329"/>
      <c r="AI17" s="96" t="s">
        <v>42</v>
      </c>
      <c r="AJ17" s="97" t="s">
        <v>43</v>
      </c>
      <c r="AK17" s="96" t="s">
        <v>42</v>
      </c>
      <c r="AL17" s="98" t="s">
        <v>43</v>
      </c>
      <c r="AM17" s="99" t="s">
        <v>155</v>
      </c>
      <c r="AN17" s="98" t="s">
        <v>43</v>
      </c>
    </row>
    <row r="18" spans="1:40" s="71" customFormat="1" ht="30" customHeight="1" thickBot="1">
      <c r="A18" s="73"/>
      <c r="B18" s="284" t="s">
        <v>136</v>
      </c>
      <c r="C18" s="285"/>
      <c r="D18" s="285"/>
      <c r="E18" s="285"/>
      <c r="F18" s="285"/>
      <c r="G18" s="285"/>
      <c r="H18" s="285"/>
      <c r="I18" s="285"/>
      <c r="J18" s="285"/>
      <c r="K18" s="285"/>
      <c r="L18" s="285"/>
      <c r="M18" s="285"/>
      <c r="N18" s="285"/>
      <c r="O18" s="285"/>
      <c r="P18" s="278"/>
      <c r="Q18" s="279"/>
      <c r="R18" s="280"/>
      <c r="S18" s="332"/>
      <c r="T18" s="279"/>
      <c r="U18" s="280"/>
      <c r="V18" s="332"/>
      <c r="W18" s="279"/>
      <c r="X18" s="333"/>
      <c r="Y18" s="334"/>
      <c r="Z18" s="335"/>
      <c r="AA18" s="335"/>
      <c r="AB18" s="335"/>
      <c r="AC18" s="335"/>
      <c r="AD18" s="73"/>
      <c r="AF18" s="93" t="s">
        <v>12</v>
      </c>
      <c r="AG18" s="93" t="s">
        <v>30</v>
      </c>
      <c r="AH18" s="100"/>
      <c r="AI18" s="330" t="s">
        <v>41</v>
      </c>
      <c r="AJ18" s="331"/>
      <c r="AK18" s="330" t="s">
        <v>33</v>
      </c>
      <c r="AL18" s="331"/>
      <c r="AM18" s="330" t="s">
        <v>40</v>
      </c>
      <c r="AN18" s="331"/>
    </row>
    <row r="19" spans="1:53" s="71" customFormat="1" ht="41.25" customHeight="1">
      <c r="A19" s="73"/>
      <c r="B19" s="101" t="s">
        <v>35</v>
      </c>
      <c r="C19" s="344" t="s">
        <v>204</v>
      </c>
      <c r="D19" s="345"/>
      <c r="E19" s="345"/>
      <c r="F19" s="345"/>
      <c r="G19" s="345"/>
      <c r="H19" s="345"/>
      <c r="I19" s="345"/>
      <c r="J19" s="345"/>
      <c r="K19" s="345"/>
      <c r="L19" s="345"/>
      <c r="M19" s="345"/>
      <c r="N19" s="345"/>
      <c r="O19" s="345"/>
      <c r="P19" s="415"/>
      <c r="Q19" s="416"/>
      <c r="R19" s="417"/>
      <c r="S19" s="444"/>
      <c r="T19" s="416"/>
      <c r="U19" s="445"/>
      <c r="V19" s="447"/>
      <c r="W19" s="447"/>
      <c r="X19" s="447"/>
      <c r="Y19" s="449"/>
      <c r="Z19" s="449"/>
      <c r="AA19" s="449"/>
      <c r="AB19" s="449"/>
      <c r="AC19" s="450"/>
      <c r="AD19" s="73"/>
      <c r="AE19" s="121"/>
      <c r="AF19" s="102" t="s">
        <v>156</v>
      </c>
      <c r="AG19" s="103">
        <v>0.3333333333333333</v>
      </c>
      <c r="AH19" s="104"/>
      <c r="AI19" s="105"/>
      <c r="AJ19" s="106"/>
      <c r="AK19" s="107"/>
      <c r="AL19" s="108"/>
      <c r="AM19" s="107"/>
      <c r="AN19" s="214"/>
      <c r="AO19" s="218"/>
      <c r="AP19" s="218"/>
      <c r="AQ19" s="218"/>
      <c r="AR19" s="218"/>
      <c r="AS19" s="218"/>
      <c r="AT19" s="218"/>
      <c r="AU19" s="218"/>
      <c r="AV19" s="218"/>
      <c r="AW19" s="218"/>
      <c r="AX19" s="218"/>
      <c r="AY19" s="218"/>
      <c r="AZ19" s="218"/>
      <c r="BA19" s="218"/>
    </row>
    <row r="20" spans="1:53" s="71" customFormat="1" ht="41.25" customHeight="1">
      <c r="A20" s="73"/>
      <c r="B20" s="101" t="s">
        <v>36</v>
      </c>
      <c r="C20" s="344" t="s">
        <v>205</v>
      </c>
      <c r="D20" s="345"/>
      <c r="E20" s="345"/>
      <c r="F20" s="345"/>
      <c r="G20" s="345"/>
      <c r="H20" s="345"/>
      <c r="I20" s="345"/>
      <c r="J20" s="345"/>
      <c r="K20" s="345"/>
      <c r="L20" s="345"/>
      <c r="M20" s="345"/>
      <c r="N20" s="345"/>
      <c r="O20" s="345"/>
      <c r="P20" s="412"/>
      <c r="Q20" s="413"/>
      <c r="R20" s="414"/>
      <c r="S20" s="458"/>
      <c r="T20" s="413"/>
      <c r="U20" s="459"/>
      <c r="V20" s="460"/>
      <c r="W20" s="460"/>
      <c r="X20" s="460"/>
      <c r="Y20" s="456"/>
      <c r="Z20" s="456"/>
      <c r="AA20" s="456"/>
      <c r="AB20" s="456"/>
      <c r="AC20" s="457"/>
      <c r="AD20" s="73"/>
      <c r="AE20" s="121"/>
      <c r="AF20" s="109" t="s">
        <v>157</v>
      </c>
      <c r="AG20" s="103">
        <v>0.3368055555555556</v>
      </c>
      <c r="AH20" s="104">
        <v>4</v>
      </c>
      <c r="AI20" s="105" t="s">
        <v>158</v>
      </c>
      <c r="AJ20" s="106" t="s">
        <v>45</v>
      </c>
      <c r="AK20" s="105" t="s">
        <v>52</v>
      </c>
      <c r="AL20" s="110" t="s">
        <v>53</v>
      </c>
      <c r="AM20" s="105" t="s">
        <v>54</v>
      </c>
      <c r="AN20" s="215" t="s">
        <v>55</v>
      </c>
      <c r="AO20" s="218"/>
      <c r="AP20" s="218"/>
      <c r="AQ20" s="218"/>
      <c r="AR20" s="218"/>
      <c r="AS20" s="218"/>
      <c r="AT20" s="218"/>
      <c r="AU20" s="218"/>
      <c r="AV20" s="218"/>
      <c r="AW20" s="218"/>
      <c r="AX20" s="218"/>
      <c r="AY20" s="218"/>
      <c r="AZ20" s="218"/>
      <c r="BA20" s="218"/>
    </row>
    <row r="21" spans="1:53" s="71" customFormat="1" ht="41.25" customHeight="1">
      <c r="A21" s="73"/>
      <c r="B21" s="101" t="s">
        <v>37</v>
      </c>
      <c r="C21" s="344" t="s">
        <v>232</v>
      </c>
      <c r="D21" s="345"/>
      <c r="E21" s="345"/>
      <c r="F21" s="345"/>
      <c r="G21" s="345"/>
      <c r="H21" s="345"/>
      <c r="I21" s="345"/>
      <c r="J21" s="345"/>
      <c r="K21" s="345"/>
      <c r="L21" s="345"/>
      <c r="M21" s="345"/>
      <c r="N21" s="345"/>
      <c r="O21" s="345"/>
      <c r="P21" s="412"/>
      <c r="Q21" s="413"/>
      <c r="R21" s="414"/>
      <c r="S21" s="458"/>
      <c r="T21" s="413"/>
      <c r="U21" s="459"/>
      <c r="V21" s="460"/>
      <c r="W21" s="460"/>
      <c r="X21" s="460"/>
      <c r="Y21" s="456"/>
      <c r="Z21" s="456"/>
      <c r="AA21" s="456"/>
      <c r="AB21" s="456"/>
      <c r="AC21" s="457"/>
      <c r="AD21" s="73"/>
      <c r="AE21" s="121"/>
      <c r="AF21" s="79"/>
      <c r="AG21" s="103">
        <v>0.340277777777778</v>
      </c>
      <c r="AH21" s="111">
        <v>3</v>
      </c>
      <c r="AI21" s="112" t="s">
        <v>159</v>
      </c>
      <c r="AJ21" s="113" t="s">
        <v>160</v>
      </c>
      <c r="AK21" s="112" t="s">
        <v>56</v>
      </c>
      <c r="AL21" s="114" t="s">
        <v>57</v>
      </c>
      <c r="AM21" s="112" t="s">
        <v>58</v>
      </c>
      <c r="AN21" s="216" t="s">
        <v>59</v>
      </c>
      <c r="AO21" s="218"/>
      <c r="AP21" s="218"/>
      <c r="AQ21" s="218"/>
      <c r="AR21" s="218"/>
      <c r="AS21" s="218"/>
      <c r="AT21" s="218"/>
      <c r="AU21" s="218"/>
      <c r="AV21" s="218"/>
      <c r="AW21" s="218"/>
      <c r="AX21" s="218"/>
      <c r="AY21" s="218"/>
      <c r="AZ21" s="218"/>
      <c r="BA21" s="218"/>
    </row>
    <row r="22" spans="1:53" s="71" customFormat="1" ht="41.25" customHeight="1">
      <c r="A22" s="73"/>
      <c r="B22" s="101" t="s">
        <v>233</v>
      </c>
      <c r="C22" s="344" t="s">
        <v>206</v>
      </c>
      <c r="D22" s="345"/>
      <c r="E22" s="345"/>
      <c r="F22" s="345"/>
      <c r="G22" s="345"/>
      <c r="H22" s="345"/>
      <c r="I22" s="345"/>
      <c r="J22" s="345"/>
      <c r="K22" s="345"/>
      <c r="L22" s="345"/>
      <c r="M22" s="345"/>
      <c r="N22" s="345"/>
      <c r="O22" s="345"/>
      <c r="P22" s="412"/>
      <c r="Q22" s="413"/>
      <c r="R22" s="414"/>
      <c r="S22" s="458"/>
      <c r="T22" s="413"/>
      <c r="U22" s="459"/>
      <c r="V22" s="460"/>
      <c r="W22" s="460"/>
      <c r="X22" s="460"/>
      <c r="Y22" s="456"/>
      <c r="Z22" s="456"/>
      <c r="AA22" s="456"/>
      <c r="AB22" s="456"/>
      <c r="AC22" s="457"/>
      <c r="AD22" s="73"/>
      <c r="AE22" s="121"/>
      <c r="AF22" s="79"/>
      <c r="AG22" s="103">
        <v>0.347222222222222</v>
      </c>
      <c r="AH22" s="225">
        <v>2</v>
      </c>
      <c r="AI22" s="116" t="s">
        <v>162</v>
      </c>
      <c r="AJ22" s="97" t="s">
        <v>160</v>
      </c>
      <c r="AK22" s="116" t="s">
        <v>64</v>
      </c>
      <c r="AL22" s="117" t="s">
        <v>65</v>
      </c>
      <c r="AM22" s="116" t="s">
        <v>66</v>
      </c>
      <c r="AN22" s="217" t="s">
        <v>67</v>
      </c>
      <c r="AO22" s="218"/>
      <c r="AP22" s="218"/>
      <c r="AQ22" s="218"/>
      <c r="AR22" s="218"/>
      <c r="AS22" s="218"/>
      <c r="AT22" s="218"/>
      <c r="AU22" s="218"/>
      <c r="AV22" s="218"/>
      <c r="AW22" s="218"/>
      <c r="AX22" s="218"/>
      <c r="AY22" s="218"/>
      <c r="AZ22" s="218"/>
      <c r="BA22" s="218"/>
    </row>
    <row r="23" spans="1:40" s="71" customFormat="1" ht="41.25" customHeight="1" thickBot="1">
      <c r="A23" s="73"/>
      <c r="B23" s="101" t="s">
        <v>234</v>
      </c>
      <c r="C23" s="349" t="s">
        <v>207</v>
      </c>
      <c r="D23" s="350"/>
      <c r="E23" s="350"/>
      <c r="F23" s="350"/>
      <c r="G23" s="350"/>
      <c r="H23" s="350"/>
      <c r="I23" s="350"/>
      <c r="J23" s="350"/>
      <c r="K23" s="350"/>
      <c r="L23" s="350"/>
      <c r="M23" s="350"/>
      <c r="N23" s="350"/>
      <c r="O23" s="350"/>
      <c r="P23" s="418"/>
      <c r="Q23" s="419"/>
      <c r="R23" s="420"/>
      <c r="S23" s="461"/>
      <c r="T23" s="419"/>
      <c r="U23" s="462"/>
      <c r="V23" s="435"/>
      <c r="W23" s="435"/>
      <c r="X23" s="435"/>
      <c r="Y23" s="424"/>
      <c r="Z23" s="424"/>
      <c r="AA23" s="424"/>
      <c r="AB23" s="424"/>
      <c r="AC23" s="425"/>
      <c r="AD23" s="73"/>
      <c r="AE23" s="121"/>
      <c r="AF23" s="79"/>
      <c r="AG23" s="103">
        <v>0.354166666666667</v>
      </c>
      <c r="AH23" s="115">
        <v>1</v>
      </c>
      <c r="AI23" s="79"/>
      <c r="AJ23" s="79"/>
      <c r="AK23" s="118"/>
      <c r="AL23" s="79"/>
      <c r="AM23" s="118"/>
      <c r="AN23" s="118"/>
    </row>
    <row r="24" spans="1:40" s="71" customFormat="1" ht="41.25" customHeight="1">
      <c r="A24" s="73"/>
      <c r="B24" s="119"/>
      <c r="C24" s="349"/>
      <c r="D24" s="350"/>
      <c r="E24" s="350"/>
      <c r="F24" s="350"/>
      <c r="G24" s="350"/>
      <c r="H24" s="350"/>
      <c r="I24" s="350"/>
      <c r="J24" s="350"/>
      <c r="K24" s="350"/>
      <c r="L24" s="350"/>
      <c r="M24" s="350"/>
      <c r="N24" s="350"/>
      <c r="O24" s="350"/>
      <c r="P24" s="356"/>
      <c r="Q24" s="356"/>
      <c r="R24" s="356"/>
      <c r="S24" s="359"/>
      <c r="T24" s="360"/>
      <c r="U24" s="360"/>
      <c r="V24" s="361"/>
      <c r="W24" s="362"/>
      <c r="X24" s="362"/>
      <c r="Y24" s="364"/>
      <c r="Z24" s="364"/>
      <c r="AA24" s="364"/>
      <c r="AB24" s="364"/>
      <c r="AC24" s="364"/>
      <c r="AD24" s="73"/>
      <c r="AE24" s="121"/>
      <c r="AF24" s="79"/>
      <c r="AG24" s="103">
        <v>0.364583333333334</v>
      </c>
      <c r="AH24" s="118"/>
      <c r="AI24" s="79"/>
      <c r="AJ24" s="79"/>
      <c r="AK24" s="118"/>
      <c r="AL24" s="79"/>
      <c r="AM24" s="118"/>
      <c r="AN24" s="118"/>
    </row>
    <row r="25" spans="1:40" s="71" customFormat="1" ht="41.25" customHeight="1">
      <c r="A25" s="73"/>
      <c r="B25" s="119"/>
      <c r="C25" s="349"/>
      <c r="D25" s="350"/>
      <c r="E25" s="350"/>
      <c r="F25" s="350"/>
      <c r="G25" s="350"/>
      <c r="H25" s="350"/>
      <c r="I25" s="350"/>
      <c r="J25" s="350"/>
      <c r="K25" s="350"/>
      <c r="L25" s="350"/>
      <c r="M25" s="350"/>
      <c r="N25" s="350"/>
      <c r="O25" s="350"/>
      <c r="P25" s="356"/>
      <c r="Q25" s="356"/>
      <c r="R25" s="356"/>
      <c r="S25" s="359"/>
      <c r="T25" s="360"/>
      <c r="U25" s="360"/>
      <c r="V25" s="361"/>
      <c r="W25" s="362"/>
      <c r="X25" s="362"/>
      <c r="Y25" s="364"/>
      <c r="Z25" s="364"/>
      <c r="AA25" s="364"/>
      <c r="AB25" s="364"/>
      <c r="AC25" s="364"/>
      <c r="AD25" s="73"/>
      <c r="AE25" s="121"/>
      <c r="AF25" s="79"/>
      <c r="AG25" s="103">
        <v>0.368055555555556</v>
      </c>
      <c r="AH25" s="79"/>
      <c r="AI25" s="79"/>
      <c r="AJ25" s="79"/>
      <c r="AK25" s="118"/>
      <c r="AL25" s="79"/>
      <c r="AM25" s="118"/>
      <c r="AN25" s="118"/>
    </row>
    <row r="26" spans="1:40" s="71" customFormat="1" ht="41.25" customHeight="1">
      <c r="A26" s="73"/>
      <c r="B26" s="119"/>
      <c r="C26" s="349"/>
      <c r="D26" s="350"/>
      <c r="E26" s="350"/>
      <c r="F26" s="350"/>
      <c r="G26" s="350"/>
      <c r="H26" s="350"/>
      <c r="I26" s="350"/>
      <c r="J26" s="350"/>
      <c r="K26" s="350"/>
      <c r="L26" s="350"/>
      <c r="M26" s="350"/>
      <c r="N26" s="350"/>
      <c r="O26" s="350"/>
      <c r="P26" s="356"/>
      <c r="Q26" s="356"/>
      <c r="R26" s="356"/>
      <c r="S26" s="359"/>
      <c r="T26" s="360"/>
      <c r="U26" s="360"/>
      <c r="V26" s="361"/>
      <c r="W26" s="362"/>
      <c r="X26" s="362"/>
      <c r="Y26" s="364"/>
      <c r="Z26" s="364"/>
      <c r="AA26" s="364"/>
      <c r="AB26" s="364"/>
      <c r="AC26" s="364"/>
      <c r="AD26" s="73"/>
      <c r="AE26" s="121"/>
      <c r="AF26" s="79"/>
      <c r="AG26" s="103">
        <v>0.371527777777778</v>
      </c>
      <c r="AH26" s="79"/>
      <c r="AI26" s="79"/>
      <c r="AJ26" s="79"/>
      <c r="AK26" s="79"/>
      <c r="AL26" s="79"/>
      <c r="AM26" s="79"/>
      <c r="AN26" s="79"/>
    </row>
    <row r="27" spans="1:40" s="71" customFormat="1" ht="41.25" customHeight="1">
      <c r="A27" s="73"/>
      <c r="B27" s="219"/>
      <c r="C27" s="365"/>
      <c r="D27" s="366"/>
      <c r="E27" s="366"/>
      <c r="F27" s="366"/>
      <c r="G27" s="366"/>
      <c r="H27" s="366"/>
      <c r="I27" s="366"/>
      <c r="J27" s="366"/>
      <c r="K27" s="366"/>
      <c r="L27" s="366"/>
      <c r="M27" s="366"/>
      <c r="N27" s="366"/>
      <c r="O27" s="366"/>
      <c r="P27" s="367"/>
      <c r="Q27" s="367"/>
      <c r="R27" s="367"/>
      <c r="S27" s="368"/>
      <c r="T27" s="369"/>
      <c r="U27" s="369"/>
      <c r="V27" s="370"/>
      <c r="W27" s="371"/>
      <c r="X27" s="371"/>
      <c r="Y27" s="372"/>
      <c r="Z27" s="372"/>
      <c r="AA27" s="372"/>
      <c r="AB27" s="372"/>
      <c r="AC27" s="372"/>
      <c r="AD27" s="73"/>
      <c r="AE27" s="121"/>
      <c r="AF27" s="79"/>
      <c r="AG27" s="103">
        <v>0.375</v>
      </c>
      <c r="AH27" s="79"/>
      <c r="AI27" s="79"/>
      <c r="AJ27" s="79"/>
      <c r="AK27" s="79"/>
      <c r="AL27" s="79"/>
      <c r="AM27" s="79"/>
      <c r="AN27" s="79"/>
    </row>
    <row r="28" spans="1:40" s="218" customFormat="1" ht="41.25" customHeight="1">
      <c r="A28" s="73"/>
      <c r="B28" s="224"/>
      <c r="C28" s="338"/>
      <c r="D28" s="339"/>
      <c r="E28" s="339"/>
      <c r="F28" s="339"/>
      <c r="G28" s="339"/>
      <c r="H28" s="339"/>
      <c r="I28" s="339"/>
      <c r="J28" s="339"/>
      <c r="K28" s="339"/>
      <c r="L28" s="339"/>
      <c r="M28" s="339"/>
      <c r="N28" s="339"/>
      <c r="O28" s="340"/>
      <c r="P28" s="343"/>
      <c r="Q28" s="341"/>
      <c r="R28" s="341"/>
      <c r="S28" s="341"/>
      <c r="T28" s="341"/>
      <c r="U28" s="342"/>
      <c r="V28" s="341"/>
      <c r="W28" s="341"/>
      <c r="X28" s="341"/>
      <c r="Y28" s="354"/>
      <c r="Z28" s="354"/>
      <c r="AA28" s="354"/>
      <c r="AB28" s="354"/>
      <c r="AC28" s="354"/>
      <c r="AD28" s="73"/>
      <c r="AE28" s="121"/>
      <c r="AF28" s="79"/>
      <c r="AG28" s="103">
        <v>0.381944444444445</v>
      </c>
      <c r="AH28" s="79"/>
      <c r="AI28" s="79"/>
      <c r="AJ28" s="79"/>
      <c r="AK28" s="79"/>
      <c r="AL28" s="79"/>
      <c r="AM28" s="79"/>
      <c r="AN28" s="79"/>
    </row>
    <row r="29" spans="1:40" s="218" customFormat="1" ht="8.25" customHeight="1">
      <c r="A29" s="73"/>
      <c r="B29" s="120"/>
      <c r="C29" s="73"/>
      <c r="D29" s="73"/>
      <c r="E29" s="73"/>
      <c r="F29" s="73"/>
      <c r="G29" s="73"/>
      <c r="H29" s="73"/>
      <c r="I29" s="73"/>
      <c r="J29" s="73"/>
      <c r="K29" s="73"/>
      <c r="L29" s="73"/>
      <c r="M29" s="71"/>
      <c r="N29" s="71"/>
      <c r="O29" s="71"/>
      <c r="P29" s="73"/>
      <c r="Q29" s="73"/>
      <c r="R29" s="73"/>
      <c r="S29" s="73"/>
      <c r="T29" s="73"/>
      <c r="U29" s="73"/>
      <c r="V29" s="73"/>
      <c r="W29" s="73"/>
      <c r="X29" s="73"/>
      <c r="Y29" s="73"/>
      <c r="Z29" s="73"/>
      <c r="AA29" s="73"/>
      <c r="AB29" s="73"/>
      <c r="AC29" s="73"/>
      <c r="AD29" s="73"/>
      <c r="AE29" s="121"/>
      <c r="AF29" s="79"/>
      <c r="AG29" s="103">
        <v>0.385416666666667</v>
      </c>
      <c r="AH29" s="79"/>
      <c r="AI29" s="79"/>
      <c r="AJ29" s="79"/>
      <c r="AK29" s="79"/>
      <c r="AL29" s="79"/>
      <c r="AM29" s="79"/>
      <c r="AN29" s="79"/>
    </row>
    <row r="30" spans="1:40" s="218" customFormat="1" ht="15.75" customHeight="1">
      <c r="A30" s="73"/>
      <c r="B30" s="258" t="s">
        <v>230</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73"/>
      <c r="AE30" s="121"/>
      <c r="AF30" s="79"/>
      <c r="AG30" s="103">
        <v>0.38888888888889</v>
      </c>
      <c r="AH30" s="79"/>
      <c r="AI30" s="79"/>
      <c r="AJ30" s="79"/>
      <c r="AK30" s="79"/>
      <c r="AL30" s="79"/>
      <c r="AM30" s="79"/>
      <c r="AN30" s="79"/>
    </row>
    <row r="31" spans="1:40" s="218" customFormat="1" ht="15.75" customHeight="1">
      <c r="A31" s="73"/>
      <c r="B31" s="261" t="s">
        <v>231</v>
      </c>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3"/>
      <c r="AD31" s="73"/>
      <c r="AE31" s="121"/>
      <c r="AF31" s="79"/>
      <c r="AG31" s="103">
        <v>0.392361111111112</v>
      </c>
      <c r="AH31" s="79"/>
      <c r="AI31" s="79"/>
      <c r="AJ31" s="79"/>
      <c r="AK31" s="79"/>
      <c r="AL31" s="79"/>
      <c r="AM31" s="79"/>
      <c r="AN31" s="79"/>
    </row>
    <row r="32" spans="1:44" s="79" customFormat="1" ht="15.75" customHeight="1">
      <c r="A32" s="73"/>
      <c r="B32" s="129"/>
      <c r="C32" s="129"/>
      <c r="D32" s="129"/>
      <c r="E32" s="129"/>
      <c r="F32" s="129"/>
      <c r="G32" s="129"/>
      <c r="H32" s="129"/>
      <c r="I32" s="129"/>
      <c r="J32" s="129"/>
      <c r="K32" s="129"/>
      <c r="L32" s="129"/>
      <c r="M32" s="129"/>
      <c r="N32" s="129"/>
      <c r="O32" s="129"/>
      <c r="P32" s="73"/>
      <c r="Q32" s="73"/>
      <c r="R32" s="73"/>
      <c r="S32" s="73"/>
      <c r="T32" s="73"/>
      <c r="U32" s="73"/>
      <c r="V32" s="73"/>
      <c r="W32" s="73"/>
      <c r="X32" s="73"/>
      <c r="Y32" s="73"/>
      <c r="Z32" s="73"/>
      <c r="AA32" s="73"/>
      <c r="AB32" s="73"/>
      <c r="AC32" s="73"/>
      <c r="AD32" s="73"/>
      <c r="AE32" s="121"/>
      <c r="AG32" s="103">
        <v>0.392361111111112</v>
      </c>
      <c r="AO32" s="71"/>
      <c r="AP32" s="71"/>
      <c r="AQ32" s="71"/>
      <c r="AR32" s="71"/>
    </row>
    <row r="33" spans="1:44" s="28" customFormat="1" ht="15.75" customHeight="1">
      <c r="A33" s="5"/>
      <c r="B33" s="129"/>
      <c r="C33" s="129"/>
      <c r="D33" s="129"/>
      <c r="E33" s="129"/>
      <c r="F33" s="129"/>
      <c r="G33" s="129"/>
      <c r="H33" s="129"/>
      <c r="I33" s="129"/>
      <c r="J33" s="129"/>
      <c r="K33" s="129"/>
      <c r="L33" s="129"/>
      <c r="M33" s="129"/>
      <c r="N33" s="129"/>
      <c r="O33" s="129"/>
      <c r="P33" s="5"/>
      <c r="Q33" s="5"/>
      <c r="R33" s="5"/>
      <c r="S33" s="5"/>
      <c r="T33" s="5"/>
      <c r="U33" s="5"/>
      <c r="V33" s="5"/>
      <c r="W33" s="5"/>
      <c r="X33" s="5"/>
      <c r="Y33" s="5"/>
      <c r="Z33" s="5"/>
      <c r="AA33" s="5"/>
      <c r="AB33" s="5"/>
      <c r="AC33" s="5"/>
      <c r="AD33" s="5"/>
      <c r="AE33" s="8"/>
      <c r="AG33" s="24">
        <v>0.395833333333334</v>
      </c>
      <c r="AH33" s="79"/>
      <c r="AO33" s="6"/>
      <c r="AP33" s="6"/>
      <c r="AQ33" s="6"/>
      <c r="AR33" s="6"/>
    </row>
    <row r="34" spans="1:44" s="28" customFormat="1" ht="15.75" customHeight="1">
      <c r="A34" s="5"/>
      <c r="B34" s="129"/>
      <c r="C34" s="129"/>
      <c r="D34" s="129"/>
      <c r="E34" s="129"/>
      <c r="F34" s="129"/>
      <c r="G34" s="129"/>
      <c r="H34" s="129"/>
      <c r="I34" s="129"/>
      <c r="J34" s="129"/>
      <c r="K34" s="129"/>
      <c r="L34" s="129"/>
      <c r="M34" s="129"/>
      <c r="N34" s="129"/>
      <c r="O34" s="129"/>
      <c r="P34" s="5"/>
      <c r="Q34" s="5"/>
      <c r="R34" s="5"/>
      <c r="S34" s="5"/>
      <c r="T34" s="5"/>
      <c r="U34" s="5"/>
      <c r="V34" s="5"/>
      <c r="W34" s="5"/>
      <c r="X34" s="5"/>
      <c r="Y34" s="5"/>
      <c r="Z34" s="5"/>
      <c r="AA34" s="5"/>
      <c r="AB34" s="5"/>
      <c r="AC34" s="5"/>
      <c r="AD34" s="5"/>
      <c r="AE34" s="8"/>
      <c r="AG34" s="24">
        <v>0.399305555555556</v>
      </c>
      <c r="AO34" s="6"/>
      <c r="AP34" s="6"/>
      <c r="AQ34" s="6"/>
      <c r="AR34" s="6"/>
    </row>
    <row r="35" spans="1:44" s="28" customFormat="1" ht="15.75" customHeight="1">
      <c r="A35" s="5"/>
      <c r="B35" s="129"/>
      <c r="C35" s="129"/>
      <c r="D35" s="129"/>
      <c r="E35" s="129"/>
      <c r="F35" s="129"/>
      <c r="G35" s="129"/>
      <c r="H35" s="129"/>
      <c r="I35" s="129"/>
      <c r="J35" s="129"/>
      <c r="K35" s="129"/>
      <c r="L35" s="129"/>
      <c r="M35" s="129"/>
      <c r="N35" s="129"/>
      <c r="O35" s="129"/>
      <c r="P35" s="5"/>
      <c r="Q35" s="5"/>
      <c r="R35" s="5"/>
      <c r="S35" s="5"/>
      <c r="T35" s="5"/>
      <c r="U35" s="5"/>
      <c r="V35" s="5"/>
      <c r="W35" s="5"/>
      <c r="X35" s="5"/>
      <c r="Y35" s="5"/>
      <c r="Z35" s="5"/>
      <c r="AA35" s="5"/>
      <c r="AB35" s="5"/>
      <c r="AC35" s="5"/>
      <c r="AD35" s="5"/>
      <c r="AE35" s="8"/>
      <c r="AG35" s="24">
        <v>0.402777777777779</v>
      </c>
      <c r="AO35" s="6"/>
      <c r="AP35" s="6"/>
      <c r="AQ35" s="6"/>
      <c r="AR35" s="6"/>
    </row>
    <row r="36" spans="1:44" s="28" customFormat="1" ht="15.75" customHeight="1">
      <c r="A36" s="5"/>
      <c r="B36" s="129"/>
      <c r="C36" s="129"/>
      <c r="D36" s="129"/>
      <c r="E36" s="129"/>
      <c r="F36" s="129"/>
      <c r="G36" s="129"/>
      <c r="H36" s="129"/>
      <c r="I36" s="129"/>
      <c r="J36" s="129"/>
      <c r="K36" s="129"/>
      <c r="L36" s="129"/>
      <c r="M36" s="129"/>
      <c r="N36" s="129"/>
      <c r="O36" s="129"/>
      <c r="P36" s="5"/>
      <c r="Q36" s="5"/>
      <c r="R36" s="5"/>
      <c r="S36" s="5"/>
      <c r="T36" s="5"/>
      <c r="U36" s="5"/>
      <c r="V36" s="5"/>
      <c r="W36" s="5"/>
      <c r="X36" s="5"/>
      <c r="Y36" s="5"/>
      <c r="Z36" s="5"/>
      <c r="AA36" s="5"/>
      <c r="AB36" s="5"/>
      <c r="AC36" s="5"/>
      <c r="AD36" s="5"/>
      <c r="AE36" s="8"/>
      <c r="AG36" s="24">
        <v>0.406250000000001</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0.409722222222223</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0.413194444444445</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0.416666666666668</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0.42013888888889</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0.423611111111112</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0.427083333333334</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0.760416666666672</v>
      </c>
    </row>
    <row r="139" spans="1:33" s="28" customFormat="1" ht="13.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24">
        <v>0.763888888888894</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0.767361111111116</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0.791666666666672</v>
      </c>
    </row>
  </sheetData>
  <sheetProtection/>
  <mergeCells count="89">
    <mergeCell ref="Y25:AC25"/>
    <mergeCell ref="C28:O28"/>
    <mergeCell ref="P28:R28"/>
    <mergeCell ref="S28:U28"/>
    <mergeCell ref="V28:X28"/>
    <mergeCell ref="Y28:AC28"/>
    <mergeCell ref="Y26:AC26"/>
    <mergeCell ref="Y27:AC27"/>
    <mergeCell ref="P27:R27"/>
    <mergeCell ref="V25:X25"/>
    <mergeCell ref="P26:R26"/>
    <mergeCell ref="S26:U26"/>
    <mergeCell ref="V26:X26"/>
    <mergeCell ref="P21:R21"/>
    <mergeCell ref="S27:U27"/>
    <mergeCell ref="V21:X21"/>
    <mergeCell ref="V27:X27"/>
    <mergeCell ref="V24:X24"/>
    <mergeCell ref="C25:O25"/>
    <mergeCell ref="P24:R24"/>
    <mergeCell ref="S21:U21"/>
    <mergeCell ref="Y24:AC24"/>
    <mergeCell ref="V22:X22"/>
    <mergeCell ref="S23:U23"/>
    <mergeCell ref="P23:R23"/>
    <mergeCell ref="S22:U22"/>
    <mergeCell ref="S24:U24"/>
    <mergeCell ref="Y22:AC22"/>
    <mergeCell ref="Y23:AC23"/>
    <mergeCell ref="M11:P11"/>
    <mergeCell ref="R11:U11"/>
    <mergeCell ref="C26:O26"/>
    <mergeCell ref="C27:O27"/>
    <mergeCell ref="P25:R25"/>
    <mergeCell ref="S25:U25"/>
    <mergeCell ref="V16:X17"/>
    <mergeCell ref="B18:O18"/>
    <mergeCell ref="V18:X18"/>
    <mergeCell ref="B13:C14"/>
    <mergeCell ref="C23:O23"/>
    <mergeCell ref="P22:R22"/>
    <mergeCell ref="C20:O20"/>
    <mergeCell ref="C21:O21"/>
    <mergeCell ref="P20:R20"/>
    <mergeCell ref="C19:O19"/>
    <mergeCell ref="B16:O17"/>
    <mergeCell ref="B3:AC3"/>
    <mergeCell ref="B6:C6"/>
    <mergeCell ref="D6:AC6"/>
    <mergeCell ref="B7:C7"/>
    <mergeCell ref="D7:AC7"/>
    <mergeCell ref="B10:C11"/>
    <mergeCell ref="E10:I10"/>
    <mergeCell ref="J10:K11"/>
    <mergeCell ref="V10:X11"/>
    <mergeCell ref="E11:I11"/>
    <mergeCell ref="M10:P10"/>
    <mergeCell ref="R10:U10"/>
    <mergeCell ref="E13:U13"/>
    <mergeCell ref="V13:X14"/>
    <mergeCell ref="Y13:AC14"/>
    <mergeCell ref="E14:U14"/>
    <mergeCell ref="Y10:AC11"/>
    <mergeCell ref="S19:U19"/>
    <mergeCell ref="S16:U17"/>
    <mergeCell ref="P16:R17"/>
    <mergeCell ref="P18:R18"/>
    <mergeCell ref="S18:U18"/>
    <mergeCell ref="V19:X19"/>
    <mergeCell ref="AK18:AL18"/>
    <mergeCell ref="Y19:AC19"/>
    <mergeCell ref="Y18:AC18"/>
    <mergeCell ref="V20:X20"/>
    <mergeCell ref="S20:U20"/>
    <mergeCell ref="C24:O24"/>
    <mergeCell ref="V23:X23"/>
    <mergeCell ref="C22:O22"/>
    <mergeCell ref="AI18:AJ18"/>
    <mergeCell ref="P19:R19"/>
    <mergeCell ref="B31:AC31"/>
    <mergeCell ref="Y20:AC20"/>
    <mergeCell ref="Y21:AC21"/>
    <mergeCell ref="AM16:AN16"/>
    <mergeCell ref="AH16:AH17"/>
    <mergeCell ref="AI16:AJ16"/>
    <mergeCell ref="AK16:AL16"/>
    <mergeCell ref="Y16:AC17"/>
    <mergeCell ref="AM18:AN18"/>
    <mergeCell ref="B30:AC30"/>
  </mergeCells>
  <dataValidations count="3">
    <dataValidation type="list" allowBlank="1" showInputMessage="1" showErrorMessage="1" sqref="S28 P28 V28">
      <formula1>$AH$19:$AH$21</formula1>
    </dataValidation>
    <dataValidation type="list" allowBlank="1" showInputMessage="1" showErrorMessage="1" sqref="M10 R11:U11 R10 M11:P11">
      <formula1>$AG$17:$AG$147</formula1>
    </dataValidation>
    <dataValidation type="list" allowBlank="1" showInputMessage="1" showErrorMessage="1" sqref="V19:V27 P19:P27 S19:S27">
      <formula1>$AH$19:$AH$23</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31"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row>
    <row r="6" spans="1:31"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row>
    <row r="7" spans="1:31" s="71" customFormat="1" ht="31.5" customHeight="1">
      <c r="A7" s="76"/>
      <c r="B7" s="320" t="s">
        <v>194</v>
      </c>
      <c r="C7" s="320"/>
      <c r="D7" s="421" t="str">
        <f>'シート2-看取り看護ｻｰﾋﾞｽ活用'!D7:AC7</f>
        <v>②-2ケアマネジメントにおける実践事例の研究及び発表「看取り等における看護サービスの活用に関する事例」</v>
      </c>
      <c r="E7" s="421"/>
      <c r="F7" s="421"/>
      <c r="G7" s="421"/>
      <c r="H7" s="421"/>
      <c r="I7" s="421"/>
      <c r="J7" s="421"/>
      <c r="K7" s="421"/>
      <c r="L7" s="421"/>
      <c r="M7" s="421"/>
      <c r="N7" s="421"/>
      <c r="O7" s="421"/>
      <c r="P7" s="421"/>
      <c r="Q7" s="421"/>
      <c r="R7" s="421"/>
      <c r="S7" s="421"/>
      <c r="T7" s="421"/>
      <c r="U7" s="421"/>
      <c r="V7" s="421"/>
      <c r="W7" s="421"/>
      <c r="X7" s="421"/>
      <c r="Y7" s="421"/>
      <c r="Z7" s="421"/>
      <c r="AA7" s="421"/>
      <c r="AB7" s="421"/>
      <c r="AC7" s="422"/>
      <c r="AE7" s="73"/>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73" t="s">
        <v>245</v>
      </c>
      <c r="F10" s="374"/>
      <c r="G10" s="374"/>
      <c r="H10" s="374"/>
      <c r="I10" s="375"/>
      <c r="J10" s="296" t="s">
        <v>29</v>
      </c>
      <c r="K10" s="227"/>
      <c r="L10" s="84">
        <v>1</v>
      </c>
      <c r="M10" s="376">
        <f>IF(ISBLANK('シート2-看取り看護ｻｰﾋﾞｽ活用'!M10),"",'シート2-看取り看護ｻｰﾋﾞｽ活用'!M10)</f>
        <v>0.60416666666667</v>
      </c>
      <c r="N10" s="377"/>
      <c r="O10" s="377"/>
      <c r="P10" s="378"/>
      <c r="Q10" s="85" t="s">
        <v>1</v>
      </c>
      <c r="R10" s="376">
        <f>IF(ISBLANK('シート2-看取り看護ｻｰﾋﾞｽ活用'!R10),"",'シート2-看取り看護ｻｰﾋﾞｽ活用'!R10)</f>
        <v>0.770833333333338</v>
      </c>
      <c r="S10" s="379"/>
      <c r="T10" s="379"/>
      <c r="U10" s="380"/>
      <c r="V10" s="296" t="s">
        <v>2</v>
      </c>
      <c r="W10" s="227"/>
      <c r="X10" s="227"/>
      <c r="Y10" s="289">
        <f>IF(ISBLANK(シート1!N7),"",シート1!N7)</f>
      </c>
      <c r="Z10" s="290"/>
      <c r="AA10" s="290"/>
      <c r="AB10" s="290"/>
      <c r="AC10" s="291"/>
      <c r="AE10" s="73"/>
    </row>
    <row r="11" spans="2:31" s="71" customFormat="1" ht="18.75" customHeight="1" thickBot="1">
      <c r="B11" s="248"/>
      <c r="C11" s="248"/>
      <c r="D11" s="86">
        <v>2</v>
      </c>
      <c r="E11" s="381" t="s">
        <v>246</v>
      </c>
      <c r="F11" s="382"/>
      <c r="G11" s="382"/>
      <c r="H11" s="382"/>
      <c r="I11" s="383"/>
      <c r="J11" s="296"/>
      <c r="K11" s="227"/>
      <c r="L11" s="84">
        <v>2</v>
      </c>
      <c r="M11" s="384">
        <f>IF(ISBLANK('シート2-看取り看護ｻｰﾋﾞｽ活用'!M11),"",'シート2-看取り看護ｻｰﾋﾞｽ活用'!M11)</f>
      </c>
      <c r="N11" s="385"/>
      <c r="O11" s="385"/>
      <c r="P11" s="386"/>
      <c r="Q11" s="85" t="s">
        <v>1</v>
      </c>
      <c r="R11" s="384">
        <f>IF(ISBLANK('シート2-看取り看護ｻｰﾋﾞｽ活用'!R11),"",'シート2-看取り看護ｻｰﾋﾞｽ活用'!R11)</f>
      </c>
      <c r="S11" s="385"/>
      <c r="T11" s="385"/>
      <c r="U11" s="386"/>
      <c r="V11" s="296"/>
      <c r="W11" s="227"/>
      <c r="X11" s="227"/>
      <c r="Y11" s="292"/>
      <c r="Z11" s="293"/>
      <c r="AA11" s="293"/>
      <c r="AB11" s="293"/>
      <c r="AC11" s="294"/>
      <c r="AD11" s="87"/>
      <c r="AE11" s="87"/>
    </row>
    <row r="12" spans="2:38"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G12" s="71"/>
      <c r="AH12" s="71"/>
      <c r="AL12" s="71"/>
    </row>
    <row r="13" spans="2:29" s="71" customFormat="1" ht="18.75" customHeight="1">
      <c r="B13" s="248" t="s">
        <v>3</v>
      </c>
      <c r="C13" s="248"/>
      <c r="D13" s="83">
        <v>1</v>
      </c>
      <c r="E13" s="387" t="s">
        <v>240</v>
      </c>
      <c r="F13" s="388"/>
      <c r="G13" s="388"/>
      <c r="H13" s="388"/>
      <c r="I13" s="388"/>
      <c r="J13" s="388"/>
      <c r="K13" s="388"/>
      <c r="L13" s="388"/>
      <c r="M13" s="388"/>
      <c r="N13" s="388"/>
      <c r="O13" s="388"/>
      <c r="P13" s="388"/>
      <c r="Q13" s="388"/>
      <c r="R13" s="388"/>
      <c r="S13" s="388"/>
      <c r="T13" s="388"/>
      <c r="U13" s="389"/>
      <c r="V13" s="295" t="s">
        <v>237</v>
      </c>
      <c r="W13" s="227"/>
      <c r="X13" s="228"/>
      <c r="Y13" s="289">
        <f>IF(ISBLANK(シート1!N9),"",シート1!N9)</f>
      </c>
      <c r="Z13" s="290"/>
      <c r="AA13" s="290"/>
      <c r="AB13" s="290"/>
      <c r="AC13" s="291"/>
    </row>
    <row r="14" spans="2:29" s="71" customFormat="1" ht="18.75" customHeight="1" thickBot="1">
      <c r="B14" s="248"/>
      <c r="C14" s="248"/>
      <c r="D14" s="86">
        <v>2</v>
      </c>
      <c r="E14" s="390">
        <f>IF(ISBLANK('シート2-看取り看護ｻｰﾋﾞｽ活用'!E14),"",'シート2-看取り看護ｻｰﾋﾞｽ活用'!E14)</f>
      </c>
      <c r="F14" s="391"/>
      <c r="G14" s="391"/>
      <c r="H14" s="391"/>
      <c r="I14" s="391"/>
      <c r="J14" s="391"/>
      <c r="K14" s="391"/>
      <c r="L14" s="391"/>
      <c r="M14" s="391"/>
      <c r="N14" s="391"/>
      <c r="O14" s="391"/>
      <c r="P14" s="391"/>
      <c r="Q14" s="391"/>
      <c r="R14" s="391"/>
      <c r="S14" s="391"/>
      <c r="T14" s="391"/>
      <c r="U14" s="392"/>
      <c r="V14" s="296"/>
      <c r="W14" s="227"/>
      <c r="X14" s="228"/>
      <c r="Y14" s="292"/>
      <c r="Z14" s="293"/>
      <c r="AA14" s="293"/>
      <c r="AB14" s="293"/>
      <c r="AC14" s="294"/>
    </row>
    <row r="15" spans="2:29" s="71" customFormat="1" ht="13.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2:29" s="71" customFormat="1" ht="13.5" customHeight="1">
      <c r="B16" s="264" t="s">
        <v>32</v>
      </c>
      <c r="C16" s="265"/>
      <c r="D16" s="265"/>
      <c r="E16" s="265"/>
      <c r="F16" s="265"/>
      <c r="G16" s="265"/>
      <c r="H16" s="265"/>
      <c r="I16" s="265"/>
      <c r="J16" s="265" t="s">
        <v>113</v>
      </c>
      <c r="K16" s="265"/>
      <c r="L16" s="265"/>
      <c r="M16" s="265"/>
      <c r="N16" s="265"/>
      <c r="O16" s="265"/>
      <c r="P16" s="265"/>
      <c r="Q16" s="265"/>
      <c r="R16" s="265"/>
      <c r="S16" s="265"/>
      <c r="T16" s="265"/>
      <c r="U16" s="265"/>
      <c r="V16" s="265"/>
      <c r="W16" s="265"/>
      <c r="X16" s="265"/>
      <c r="Y16" s="265"/>
      <c r="Z16" s="265"/>
      <c r="AA16" s="265"/>
      <c r="AB16" s="265"/>
      <c r="AC16" s="266"/>
    </row>
    <row r="17" spans="2:29" s="71" customFormat="1" ht="14.25" thickBot="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5"/>
    </row>
    <row r="18" spans="2:29" s="71" customFormat="1" ht="129.75" customHeight="1">
      <c r="B18" s="145" t="s">
        <v>70</v>
      </c>
      <c r="C18" s="406" t="s">
        <v>115</v>
      </c>
      <c r="D18" s="406"/>
      <c r="E18" s="406"/>
      <c r="F18" s="406"/>
      <c r="G18" s="406"/>
      <c r="H18" s="406"/>
      <c r="I18" s="407"/>
      <c r="J18" s="408"/>
      <c r="K18" s="409"/>
      <c r="L18" s="409"/>
      <c r="M18" s="409"/>
      <c r="N18" s="409"/>
      <c r="O18" s="409"/>
      <c r="P18" s="409"/>
      <c r="Q18" s="409"/>
      <c r="R18" s="409"/>
      <c r="S18" s="409"/>
      <c r="T18" s="409"/>
      <c r="U18" s="409"/>
      <c r="V18" s="409"/>
      <c r="W18" s="409"/>
      <c r="X18" s="409"/>
      <c r="Y18" s="409"/>
      <c r="Z18" s="409"/>
      <c r="AA18" s="409"/>
      <c r="AB18" s="409"/>
      <c r="AC18" s="410"/>
    </row>
    <row r="19" spans="2:29" s="71" customFormat="1" ht="129.75" customHeight="1">
      <c r="B19" s="146" t="s">
        <v>124</v>
      </c>
      <c r="C19" s="393" t="s">
        <v>114</v>
      </c>
      <c r="D19" s="393"/>
      <c r="E19" s="393"/>
      <c r="F19" s="393"/>
      <c r="G19" s="393"/>
      <c r="H19" s="393"/>
      <c r="I19" s="394"/>
      <c r="J19" s="395"/>
      <c r="K19" s="396"/>
      <c r="L19" s="396"/>
      <c r="M19" s="396"/>
      <c r="N19" s="396"/>
      <c r="O19" s="396"/>
      <c r="P19" s="396"/>
      <c r="Q19" s="396"/>
      <c r="R19" s="396"/>
      <c r="S19" s="396"/>
      <c r="T19" s="396"/>
      <c r="U19" s="396"/>
      <c r="V19" s="396"/>
      <c r="W19" s="396"/>
      <c r="X19" s="396"/>
      <c r="Y19" s="396"/>
      <c r="Z19" s="396"/>
      <c r="AA19" s="396"/>
      <c r="AB19" s="396"/>
      <c r="AC19" s="397"/>
    </row>
    <row r="20" spans="2:29" s="71" customFormat="1" ht="129.75" customHeight="1">
      <c r="B20" s="146" t="s">
        <v>125</v>
      </c>
      <c r="C20" s="393" t="s">
        <v>195</v>
      </c>
      <c r="D20" s="393"/>
      <c r="E20" s="393"/>
      <c r="F20" s="393"/>
      <c r="G20" s="393"/>
      <c r="H20" s="393"/>
      <c r="I20" s="394"/>
      <c r="J20" s="395"/>
      <c r="K20" s="396"/>
      <c r="L20" s="396"/>
      <c r="M20" s="396"/>
      <c r="N20" s="396"/>
      <c r="O20" s="396"/>
      <c r="P20" s="396"/>
      <c r="Q20" s="396"/>
      <c r="R20" s="396"/>
      <c r="S20" s="396"/>
      <c r="T20" s="396"/>
      <c r="U20" s="396"/>
      <c r="V20" s="396"/>
      <c r="W20" s="396"/>
      <c r="X20" s="396"/>
      <c r="Y20" s="396"/>
      <c r="Z20" s="396"/>
      <c r="AA20" s="396"/>
      <c r="AB20" s="396"/>
      <c r="AC20" s="397"/>
    </row>
    <row r="21" spans="2:29" s="71" customFormat="1" ht="129.75" customHeight="1" thickBot="1">
      <c r="B21" s="147" t="s">
        <v>164</v>
      </c>
      <c r="C21" s="398" t="s">
        <v>196</v>
      </c>
      <c r="D21" s="398"/>
      <c r="E21" s="398"/>
      <c r="F21" s="398"/>
      <c r="G21" s="398"/>
      <c r="H21" s="398"/>
      <c r="I21" s="399"/>
      <c r="J21" s="400"/>
      <c r="K21" s="401"/>
      <c r="L21" s="401"/>
      <c r="M21" s="401"/>
      <c r="N21" s="401"/>
      <c r="O21" s="401"/>
      <c r="P21" s="401"/>
      <c r="Q21" s="401"/>
      <c r="R21" s="401"/>
      <c r="S21" s="401"/>
      <c r="T21" s="401"/>
      <c r="U21" s="401"/>
      <c r="V21" s="401"/>
      <c r="W21" s="401"/>
      <c r="X21" s="401"/>
      <c r="Y21" s="401"/>
      <c r="Z21" s="401"/>
      <c r="AA21" s="401"/>
      <c r="AB21" s="401"/>
      <c r="AC21" s="402"/>
    </row>
    <row r="22" s="71"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8"/>
  <dimension ref="A1:BB146"/>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40"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c r="AF5" s="79"/>
      <c r="AG5" s="79"/>
      <c r="AH5" s="79"/>
      <c r="AI5" s="79"/>
      <c r="AJ5" s="79"/>
      <c r="AK5" s="79"/>
      <c r="AL5" s="79"/>
      <c r="AM5" s="79"/>
      <c r="AN5" s="79"/>
    </row>
    <row r="6" spans="1:36"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c r="AF6" s="79"/>
      <c r="AG6" s="79"/>
      <c r="AH6" s="79"/>
      <c r="AI6" s="79"/>
      <c r="AJ6" s="79"/>
    </row>
    <row r="7" spans="1:40" s="71" customFormat="1" ht="31.5" customHeight="1">
      <c r="A7" s="76"/>
      <c r="B7" s="320" t="s">
        <v>194</v>
      </c>
      <c r="C7" s="320"/>
      <c r="D7" s="297" t="s">
        <v>226</v>
      </c>
      <c r="E7" s="297"/>
      <c r="F7" s="297"/>
      <c r="G7" s="297"/>
      <c r="H7" s="297"/>
      <c r="I7" s="297"/>
      <c r="J7" s="297"/>
      <c r="K7" s="297"/>
      <c r="L7" s="297"/>
      <c r="M7" s="297"/>
      <c r="N7" s="297"/>
      <c r="O7" s="297"/>
      <c r="P7" s="297"/>
      <c r="Q7" s="297"/>
      <c r="R7" s="297"/>
      <c r="S7" s="297"/>
      <c r="T7" s="297"/>
      <c r="U7" s="297"/>
      <c r="V7" s="297"/>
      <c r="W7" s="297"/>
      <c r="X7" s="297"/>
      <c r="Y7" s="297"/>
      <c r="Z7" s="297"/>
      <c r="AA7" s="297"/>
      <c r="AB7" s="297"/>
      <c r="AC7" s="298"/>
      <c r="AE7" s="73"/>
      <c r="AI7" s="79"/>
      <c r="AJ7" s="79"/>
      <c r="AK7" s="79"/>
      <c r="AL7" s="79"/>
      <c r="AM7" s="79"/>
      <c r="AN7" s="79"/>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02" t="s">
        <v>247</v>
      </c>
      <c r="F10" s="303"/>
      <c r="G10" s="303"/>
      <c r="H10" s="303"/>
      <c r="I10" s="304"/>
      <c r="J10" s="296" t="s">
        <v>29</v>
      </c>
      <c r="K10" s="227"/>
      <c r="L10" s="84">
        <v>1</v>
      </c>
      <c r="M10" s="305">
        <v>0.395833333333334</v>
      </c>
      <c r="N10" s="306"/>
      <c r="O10" s="306"/>
      <c r="P10" s="307"/>
      <c r="Q10" s="85" t="s">
        <v>1</v>
      </c>
      <c r="R10" s="305">
        <v>0.60416666666667</v>
      </c>
      <c r="S10" s="314"/>
      <c r="T10" s="314"/>
      <c r="U10" s="315"/>
      <c r="V10" s="296" t="s">
        <v>2</v>
      </c>
      <c r="W10" s="227"/>
      <c r="X10" s="227"/>
      <c r="Y10" s="289">
        <f>IF(ISBLANK(シート1!N7),"",シート1!N7)</f>
      </c>
      <c r="Z10" s="290"/>
      <c r="AA10" s="290"/>
      <c r="AB10" s="290"/>
      <c r="AC10" s="291"/>
      <c r="AE10" s="73"/>
    </row>
    <row r="11" spans="2:35" s="71" customFormat="1" ht="18.75" customHeight="1" thickBot="1">
      <c r="B11" s="248"/>
      <c r="C11" s="248"/>
      <c r="D11" s="86">
        <v>2</v>
      </c>
      <c r="E11" s="316" t="s">
        <v>248</v>
      </c>
      <c r="F11" s="317"/>
      <c r="G11" s="317"/>
      <c r="H11" s="317"/>
      <c r="I11" s="318"/>
      <c r="J11" s="296"/>
      <c r="K11" s="227"/>
      <c r="L11" s="84">
        <v>2</v>
      </c>
      <c r="M11" s="299"/>
      <c r="N11" s="300"/>
      <c r="O11" s="300"/>
      <c r="P11" s="301"/>
      <c r="Q11" s="85" t="s">
        <v>1</v>
      </c>
      <c r="R11" s="299"/>
      <c r="S11" s="300"/>
      <c r="T11" s="300"/>
      <c r="U11" s="301"/>
      <c r="V11" s="296"/>
      <c r="W11" s="227"/>
      <c r="X11" s="227"/>
      <c r="Y11" s="292"/>
      <c r="Z11" s="293"/>
      <c r="AA11" s="293"/>
      <c r="AB11" s="293"/>
      <c r="AC11" s="294"/>
      <c r="AD11" s="87"/>
      <c r="AE11" s="87"/>
      <c r="AF11" s="87"/>
      <c r="AG11" s="87"/>
      <c r="AI11" s="73"/>
    </row>
    <row r="12" spans="2:33"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F12" s="71"/>
      <c r="AG12" s="71"/>
    </row>
    <row r="13" spans="2:29" s="71" customFormat="1" ht="18.75" customHeight="1">
      <c r="B13" s="248" t="s">
        <v>3</v>
      </c>
      <c r="C13" s="248"/>
      <c r="D13" s="83">
        <v>1</v>
      </c>
      <c r="E13" s="308" t="s">
        <v>240</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11"/>
      <c r="F14" s="312"/>
      <c r="G14" s="312"/>
      <c r="H14" s="312"/>
      <c r="I14" s="312"/>
      <c r="J14" s="312"/>
      <c r="K14" s="312"/>
      <c r="L14" s="312"/>
      <c r="M14" s="312"/>
      <c r="N14" s="312"/>
      <c r="O14" s="312"/>
      <c r="P14" s="312"/>
      <c r="Q14" s="312"/>
      <c r="R14" s="312"/>
      <c r="S14" s="312"/>
      <c r="T14" s="312"/>
      <c r="U14" s="313"/>
      <c r="V14" s="296"/>
      <c r="W14" s="227"/>
      <c r="X14" s="228"/>
      <c r="Y14" s="292"/>
      <c r="Z14" s="293"/>
      <c r="AA14" s="293"/>
      <c r="AB14" s="293"/>
      <c r="AC14" s="294"/>
    </row>
    <row r="15" spans="2:29" s="71" customFormat="1" ht="14.2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40" s="71" customFormat="1" ht="22.5" customHeight="1">
      <c r="A16" s="73"/>
      <c r="B16" s="264" t="s">
        <v>32</v>
      </c>
      <c r="C16" s="265"/>
      <c r="D16" s="265"/>
      <c r="E16" s="265"/>
      <c r="F16" s="265"/>
      <c r="G16" s="265"/>
      <c r="H16" s="265"/>
      <c r="I16" s="265"/>
      <c r="J16" s="265"/>
      <c r="K16" s="265"/>
      <c r="L16" s="265"/>
      <c r="M16" s="265"/>
      <c r="N16" s="265"/>
      <c r="O16" s="266"/>
      <c r="P16" s="272" t="s">
        <v>168</v>
      </c>
      <c r="Q16" s="273"/>
      <c r="R16" s="274"/>
      <c r="S16" s="272" t="s">
        <v>167</v>
      </c>
      <c r="T16" s="273"/>
      <c r="U16" s="274"/>
      <c r="V16" s="272" t="s">
        <v>174</v>
      </c>
      <c r="W16" s="273"/>
      <c r="X16" s="274"/>
      <c r="Y16" s="286" t="s">
        <v>34</v>
      </c>
      <c r="Z16" s="286"/>
      <c r="AA16" s="286"/>
      <c r="AB16" s="286"/>
      <c r="AC16" s="286"/>
      <c r="AD16" s="73"/>
      <c r="AE16" s="121"/>
      <c r="AF16" s="93" t="s">
        <v>12</v>
      </c>
      <c r="AG16" s="93" t="s">
        <v>30</v>
      </c>
      <c r="AH16" s="328"/>
      <c r="AI16" s="330" t="s">
        <v>41</v>
      </c>
      <c r="AJ16" s="331"/>
      <c r="AK16" s="330" t="s">
        <v>33</v>
      </c>
      <c r="AL16" s="331"/>
      <c r="AM16" s="330" t="s">
        <v>40</v>
      </c>
      <c r="AN16" s="331"/>
    </row>
    <row r="17" spans="1:40" s="71" customFormat="1" ht="22.5" customHeight="1" thickBot="1">
      <c r="A17" s="73"/>
      <c r="B17" s="267"/>
      <c r="C17" s="268"/>
      <c r="D17" s="268"/>
      <c r="E17" s="268"/>
      <c r="F17" s="268"/>
      <c r="G17" s="268"/>
      <c r="H17" s="268"/>
      <c r="I17" s="268"/>
      <c r="J17" s="268"/>
      <c r="K17" s="268"/>
      <c r="L17" s="268"/>
      <c r="M17" s="268"/>
      <c r="N17" s="268"/>
      <c r="O17" s="269"/>
      <c r="P17" s="275"/>
      <c r="Q17" s="276"/>
      <c r="R17" s="277"/>
      <c r="S17" s="275"/>
      <c r="T17" s="276"/>
      <c r="U17" s="277"/>
      <c r="V17" s="275"/>
      <c r="W17" s="276"/>
      <c r="X17" s="277"/>
      <c r="Y17" s="286"/>
      <c r="Z17" s="286"/>
      <c r="AA17" s="286"/>
      <c r="AB17" s="286"/>
      <c r="AC17" s="286"/>
      <c r="AD17" s="73"/>
      <c r="AE17" s="121"/>
      <c r="AF17" s="94"/>
      <c r="AG17" s="95" t="s">
        <v>31</v>
      </c>
      <c r="AH17" s="329"/>
      <c r="AI17" s="96" t="s">
        <v>42</v>
      </c>
      <c r="AJ17" s="97" t="s">
        <v>43</v>
      </c>
      <c r="AK17" s="96" t="s">
        <v>42</v>
      </c>
      <c r="AL17" s="98" t="s">
        <v>43</v>
      </c>
      <c r="AM17" s="99" t="s">
        <v>155</v>
      </c>
      <c r="AN17" s="98" t="s">
        <v>43</v>
      </c>
    </row>
    <row r="18" spans="1:40" s="71" customFormat="1" ht="30" customHeight="1" thickBot="1">
      <c r="A18" s="73"/>
      <c r="B18" s="284" t="s">
        <v>136</v>
      </c>
      <c r="C18" s="285"/>
      <c r="D18" s="285"/>
      <c r="E18" s="285"/>
      <c r="F18" s="285"/>
      <c r="G18" s="285"/>
      <c r="H18" s="285"/>
      <c r="I18" s="285"/>
      <c r="J18" s="285"/>
      <c r="K18" s="285"/>
      <c r="L18" s="285"/>
      <c r="M18" s="285"/>
      <c r="N18" s="285"/>
      <c r="O18" s="285"/>
      <c r="P18" s="278"/>
      <c r="Q18" s="279"/>
      <c r="R18" s="280"/>
      <c r="S18" s="332"/>
      <c r="T18" s="279"/>
      <c r="U18" s="280"/>
      <c r="V18" s="332"/>
      <c r="W18" s="279"/>
      <c r="X18" s="333"/>
      <c r="Y18" s="334"/>
      <c r="Z18" s="335"/>
      <c r="AA18" s="335"/>
      <c r="AB18" s="335"/>
      <c r="AC18" s="335"/>
      <c r="AD18" s="73"/>
      <c r="AF18" s="93" t="s">
        <v>12</v>
      </c>
      <c r="AG18" s="93" t="s">
        <v>30</v>
      </c>
      <c r="AH18" s="100"/>
      <c r="AI18" s="330" t="s">
        <v>41</v>
      </c>
      <c r="AJ18" s="331"/>
      <c r="AK18" s="330" t="s">
        <v>33</v>
      </c>
      <c r="AL18" s="331"/>
      <c r="AM18" s="330" t="s">
        <v>40</v>
      </c>
      <c r="AN18" s="331"/>
    </row>
    <row r="19" spans="1:54" s="71" customFormat="1" ht="41.25" customHeight="1">
      <c r="A19" s="73"/>
      <c r="B19" s="101" t="s">
        <v>35</v>
      </c>
      <c r="C19" s="344" t="s">
        <v>208</v>
      </c>
      <c r="D19" s="345"/>
      <c r="E19" s="345"/>
      <c r="F19" s="345"/>
      <c r="G19" s="345"/>
      <c r="H19" s="345"/>
      <c r="I19" s="345"/>
      <c r="J19" s="345"/>
      <c r="K19" s="345"/>
      <c r="L19" s="345"/>
      <c r="M19" s="345"/>
      <c r="N19" s="345"/>
      <c r="O19" s="345"/>
      <c r="P19" s="415"/>
      <c r="Q19" s="416"/>
      <c r="R19" s="417"/>
      <c r="S19" s="444"/>
      <c r="T19" s="416"/>
      <c r="U19" s="445"/>
      <c r="V19" s="447"/>
      <c r="W19" s="447"/>
      <c r="X19" s="447"/>
      <c r="Y19" s="449"/>
      <c r="Z19" s="449"/>
      <c r="AA19" s="449"/>
      <c r="AB19" s="449"/>
      <c r="AC19" s="450"/>
      <c r="AD19" s="73"/>
      <c r="AE19" s="121"/>
      <c r="AF19" s="102" t="s">
        <v>156</v>
      </c>
      <c r="AG19" s="103">
        <v>0.3333333333333333</v>
      </c>
      <c r="AH19" s="104"/>
      <c r="AI19" s="105"/>
      <c r="AJ19" s="106"/>
      <c r="AK19" s="107"/>
      <c r="AL19" s="108"/>
      <c r="AM19" s="107"/>
      <c r="AN19" s="108"/>
      <c r="AP19" s="404"/>
      <c r="AQ19" s="404"/>
      <c r="AR19" s="404"/>
      <c r="AS19" s="404"/>
      <c r="AT19" s="404"/>
      <c r="AU19" s="404"/>
      <c r="AV19" s="404"/>
      <c r="AW19" s="404"/>
      <c r="AX19" s="404"/>
      <c r="AY19" s="404"/>
      <c r="AZ19" s="404"/>
      <c r="BA19" s="404"/>
      <c r="BB19" s="404"/>
    </row>
    <row r="20" spans="1:54" s="71" customFormat="1" ht="41.25" customHeight="1">
      <c r="A20" s="73"/>
      <c r="B20" s="101" t="s">
        <v>36</v>
      </c>
      <c r="C20" s="344" t="s">
        <v>205</v>
      </c>
      <c r="D20" s="345"/>
      <c r="E20" s="345"/>
      <c r="F20" s="345"/>
      <c r="G20" s="345"/>
      <c r="H20" s="345"/>
      <c r="I20" s="345"/>
      <c r="J20" s="345"/>
      <c r="K20" s="345"/>
      <c r="L20" s="345"/>
      <c r="M20" s="345"/>
      <c r="N20" s="345"/>
      <c r="O20" s="345"/>
      <c r="P20" s="412"/>
      <c r="Q20" s="413"/>
      <c r="R20" s="414"/>
      <c r="S20" s="458"/>
      <c r="T20" s="413"/>
      <c r="U20" s="459"/>
      <c r="V20" s="460"/>
      <c r="W20" s="460"/>
      <c r="X20" s="460"/>
      <c r="Y20" s="456"/>
      <c r="Z20" s="456"/>
      <c r="AA20" s="456"/>
      <c r="AB20" s="456"/>
      <c r="AC20" s="457"/>
      <c r="AD20" s="73"/>
      <c r="AE20" s="121"/>
      <c r="AF20" s="109" t="s">
        <v>157</v>
      </c>
      <c r="AG20" s="103">
        <v>0.3368055555555556</v>
      </c>
      <c r="AH20" s="104">
        <v>4</v>
      </c>
      <c r="AI20" s="105" t="s">
        <v>158</v>
      </c>
      <c r="AJ20" s="106" t="s">
        <v>45</v>
      </c>
      <c r="AK20" s="105" t="s">
        <v>52</v>
      </c>
      <c r="AL20" s="110" t="s">
        <v>53</v>
      </c>
      <c r="AM20" s="105" t="s">
        <v>54</v>
      </c>
      <c r="AN20" s="110" t="s">
        <v>55</v>
      </c>
      <c r="AP20" s="404"/>
      <c r="AQ20" s="404"/>
      <c r="AR20" s="404"/>
      <c r="AS20" s="404"/>
      <c r="AT20" s="404"/>
      <c r="AU20" s="404"/>
      <c r="AV20" s="404"/>
      <c r="AW20" s="404"/>
      <c r="AX20" s="404"/>
      <c r="AY20" s="404"/>
      <c r="AZ20" s="404"/>
      <c r="BA20" s="404"/>
      <c r="BB20" s="404"/>
    </row>
    <row r="21" spans="1:54" s="71" customFormat="1" ht="41.25" customHeight="1">
      <c r="A21" s="73"/>
      <c r="B21" s="101" t="s">
        <v>37</v>
      </c>
      <c r="C21" s="349" t="s">
        <v>232</v>
      </c>
      <c r="D21" s="350"/>
      <c r="E21" s="350"/>
      <c r="F21" s="350"/>
      <c r="G21" s="350"/>
      <c r="H21" s="350"/>
      <c r="I21" s="350"/>
      <c r="J21" s="350"/>
      <c r="K21" s="350"/>
      <c r="L21" s="350"/>
      <c r="M21" s="350"/>
      <c r="N21" s="350"/>
      <c r="O21" s="350"/>
      <c r="P21" s="412"/>
      <c r="Q21" s="413"/>
      <c r="R21" s="414"/>
      <c r="S21" s="458"/>
      <c r="T21" s="413"/>
      <c r="U21" s="459"/>
      <c r="V21" s="460"/>
      <c r="W21" s="460"/>
      <c r="X21" s="460"/>
      <c r="Y21" s="456"/>
      <c r="Z21" s="456"/>
      <c r="AA21" s="456"/>
      <c r="AB21" s="456"/>
      <c r="AC21" s="457"/>
      <c r="AD21" s="73"/>
      <c r="AE21" s="121"/>
      <c r="AF21" s="79"/>
      <c r="AG21" s="103">
        <v>0.340277777777778</v>
      </c>
      <c r="AH21" s="111">
        <v>3</v>
      </c>
      <c r="AI21" s="112" t="s">
        <v>159</v>
      </c>
      <c r="AJ21" s="113" t="s">
        <v>160</v>
      </c>
      <c r="AK21" s="112" t="s">
        <v>56</v>
      </c>
      <c r="AL21" s="114" t="s">
        <v>57</v>
      </c>
      <c r="AM21" s="112" t="s">
        <v>58</v>
      </c>
      <c r="AN21" s="114" t="s">
        <v>59</v>
      </c>
      <c r="AP21" s="404"/>
      <c r="AQ21" s="404"/>
      <c r="AR21" s="404"/>
      <c r="AS21" s="404"/>
      <c r="AT21" s="404"/>
      <c r="AU21" s="404"/>
      <c r="AV21" s="404"/>
      <c r="AW21" s="404"/>
      <c r="AX21" s="404"/>
      <c r="AY21" s="404"/>
      <c r="AZ21" s="404"/>
      <c r="BA21" s="404"/>
      <c r="BB21" s="404"/>
    </row>
    <row r="22" spans="1:54" s="71" customFormat="1" ht="41.25" customHeight="1">
      <c r="A22" s="73"/>
      <c r="B22" s="101" t="s">
        <v>233</v>
      </c>
      <c r="C22" s="349" t="s">
        <v>209</v>
      </c>
      <c r="D22" s="350"/>
      <c r="E22" s="350"/>
      <c r="F22" s="350"/>
      <c r="G22" s="350"/>
      <c r="H22" s="350"/>
      <c r="I22" s="350"/>
      <c r="J22" s="350"/>
      <c r="K22" s="350"/>
      <c r="L22" s="350"/>
      <c r="M22" s="350"/>
      <c r="N22" s="350"/>
      <c r="O22" s="350"/>
      <c r="P22" s="463"/>
      <c r="Q22" s="464"/>
      <c r="R22" s="465"/>
      <c r="S22" s="466"/>
      <c r="T22" s="464"/>
      <c r="U22" s="464"/>
      <c r="V22" s="460"/>
      <c r="W22" s="460"/>
      <c r="X22" s="460"/>
      <c r="Y22" s="456"/>
      <c r="Z22" s="456"/>
      <c r="AA22" s="456"/>
      <c r="AB22" s="456"/>
      <c r="AC22" s="457"/>
      <c r="AD22" s="73"/>
      <c r="AE22" s="121"/>
      <c r="AF22" s="79"/>
      <c r="AG22" s="103">
        <v>0.347222222222222</v>
      </c>
      <c r="AH22" s="225">
        <v>2</v>
      </c>
      <c r="AI22" s="116" t="s">
        <v>162</v>
      </c>
      <c r="AJ22" s="97" t="s">
        <v>160</v>
      </c>
      <c r="AK22" s="116" t="s">
        <v>64</v>
      </c>
      <c r="AL22" s="117" t="s">
        <v>65</v>
      </c>
      <c r="AM22" s="116" t="s">
        <v>66</v>
      </c>
      <c r="AN22" s="117" t="s">
        <v>67</v>
      </c>
      <c r="AP22" s="404"/>
      <c r="AQ22" s="404"/>
      <c r="AR22" s="404"/>
      <c r="AS22" s="404"/>
      <c r="AT22" s="404"/>
      <c r="AU22" s="404"/>
      <c r="AV22" s="404"/>
      <c r="AW22" s="404"/>
      <c r="AX22" s="404"/>
      <c r="AY22" s="404"/>
      <c r="AZ22" s="404"/>
      <c r="BA22" s="404"/>
      <c r="BB22" s="404"/>
    </row>
    <row r="23" spans="1:40" s="71" customFormat="1" ht="41.25" customHeight="1" thickBot="1">
      <c r="A23" s="73"/>
      <c r="B23" s="101" t="s">
        <v>234</v>
      </c>
      <c r="C23" s="349" t="s">
        <v>210</v>
      </c>
      <c r="D23" s="350"/>
      <c r="E23" s="350"/>
      <c r="F23" s="350"/>
      <c r="G23" s="350"/>
      <c r="H23" s="350"/>
      <c r="I23" s="350"/>
      <c r="J23" s="350"/>
      <c r="K23" s="350"/>
      <c r="L23" s="350"/>
      <c r="M23" s="350"/>
      <c r="N23" s="350"/>
      <c r="O23" s="350"/>
      <c r="P23" s="467"/>
      <c r="Q23" s="434"/>
      <c r="R23" s="468"/>
      <c r="S23" s="433"/>
      <c r="T23" s="434"/>
      <c r="U23" s="434"/>
      <c r="V23" s="435"/>
      <c r="W23" s="435"/>
      <c r="X23" s="435"/>
      <c r="Y23" s="424"/>
      <c r="Z23" s="424"/>
      <c r="AA23" s="424"/>
      <c r="AB23" s="424"/>
      <c r="AC23" s="425"/>
      <c r="AD23" s="73"/>
      <c r="AE23" s="121"/>
      <c r="AF23" s="79"/>
      <c r="AG23" s="103">
        <v>0.350694444444445</v>
      </c>
      <c r="AH23" s="115">
        <v>1</v>
      </c>
      <c r="AI23" s="79"/>
      <c r="AJ23" s="79"/>
      <c r="AK23" s="118"/>
      <c r="AL23" s="79"/>
      <c r="AM23" s="118"/>
      <c r="AN23" s="118"/>
    </row>
    <row r="24" spans="1:40" s="71" customFormat="1" ht="41.25" customHeight="1">
      <c r="A24" s="73"/>
      <c r="B24" s="119"/>
      <c r="C24" s="349"/>
      <c r="D24" s="350"/>
      <c r="E24" s="350"/>
      <c r="F24" s="350"/>
      <c r="G24" s="350"/>
      <c r="H24" s="350"/>
      <c r="I24" s="350"/>
      <c r="J24" s="350"/>
      <c r="K24" s="350"/>
      <c r="L24" s="350"/>
      <c r="M24" s="350"/>
      <c r="N24" s="350"/>
      <c r="O24" s="350"/>
      <c r="P24" s="356"/>
      <c r="Q24" s="356"/>
      <c r="R24" s="356"/>
      <c r="S24" s="359"/>
      <c r="T24" s="360"/>
      <c r="U24" s="360"/>
      <c r="V24" s="361"/>
      <c r="W24" s="362"/>
      <c r="X24" s="362"/>
      <c r="Y24" s="364"/>
      <c r="Z24" s="364"/>
      <c r="AA24" s="364"/>
      <c r="AB24" s="364"/>
      <c r="AC24" s="364"/>
      <c r="AD24" s="73"/>
      <c r="AE24" s="121"/>
      <c r="AF24" s="79"/>
      <c r="AG24" s="103">
        <v>0.354166666666667</v>
      </c>
      <c r="AH24" s="118"/>
      <c r="AI24" s="79"/>
      <c r="AJ24" s="79"/>
      <c r="AK24" s="118"/>
      <c r="AL24" s="79"/>
      <c r="AM24" s="118"/>
      <c r="AN24" s="118"/>
    </row>
    <row r="25" spans="1:40" s="71" customFormat="1" ht="41.25" customHeight="1">
      <c r="A25" s="73"/>
      <c r="B25" s="119"/>
      <c r="C25" s="349"/>
      <c r="D25" s="350"/>
      <c r="E25" s="350"/>
      <c r="F25" s="350"/>
      <c r="G25" s="350"/>
      <c r="H25" s="350"/>
      <c r="I25" s="350"/>
      <c r="J25" s="350"/>
      <c r="K25" s="350"/>
      <c r="L25" s="350"/>
      <c r="M25" s="350"/>
      <c r="N25" s="350"/>
      <c r="O25" s="350"/>
      <c r="P25" s="356"/>
      <c r="Q25" s="356"/>
      <c r="R25" s="356"/>
      <c r="S25" s="359"/>
      <c r="T25" s="360"/>
      <c r="U25" s="360"/>
      <c r="V25" s="361"/>
      <c r="W25" s="362"/>
      <c r="X25" s="362"/>
      <c r="Y25" s="364"/>
      <c r="Z25" s="364"/>
      <c r="AA25" s="364"/>
      <c r="AB25" s="364"/>
      <c r="AC25" s="364"/>
      <c r="AD25" s="73"/>
      <c r="AE25" s="121"/>
      <c r="AF25" s="79"/>
      <c r="AG25" s="103">
        <v>0.357638888888889</v>
      </c>
      <c r="AH25" s="118"/>
      <c r="AI25" s="79"/>
      <c r="AJ25" s="79"/>
      <c r="AK25" s="118"/>
      <c r="AL25" s="79"/>
      <c r="AM25" s="118"/>
      <c r="AN25" s="118"/>
    </row>
    <row r="26" spans="1:40" s="71" customFormat="1" ht="41.25" customHeight="1">
      <c r="A26" s="73"/>
      <c r="B26" s="119"/>
      <c r="C26" s="349"/>
      <c r="D26" s="350"/>
      <c r="E26" s="350"/>
      <c r="F26" s="350"/>
      <c r="G26" s="350"/>
      <c r="H26" s="350"/>
      <c r="I26" s="350"/>
      <c r="J26" s="350"/>
      <c r="K26" s="350"/>
      <c r="L26" s="350"/>
      <c r="M26" s="350"/>
      <c r="N26" s="350"/>
      <c r="O26" s="350"/>
      <c r="P26" s="356"/>
      <c r="Q26" s="356"/>
      <c r="R26" s="356"/>
      <c r="S26" s="359"/>
      <c r="T26" s="360"/>
      <c r="U26" s="360"/>
      <c r="V26" s="361"/>
      <c r="W26" s="362"/>
      <c r="X26" s="362"/>
      <c r="Y26" s="364"/>
      <c r="Z26" s="364"/>
      <c r="AA26" s="364"/>
      <c r="AB26" s="364"/>
      <c r="AC26" s="364"/>
      <c r="AD26" s="73"/>
      <c r="AE26" s="121"/>
      <c r="AF26" s="79"/>
      <c r="AG26" s="103">
        <v>0.361111111111111</v>
      </c>
      <c r="AH26" s="79"/>
      <c r="AI26" s="79"/>
      <c r="AJ26" s="79"/>
      <c r="AK26" s="118"/>
      <c r="AL26" s="79"/>
      <c r="AM26" s="118"/>
      <c r="AN26" s="118"/>
    </row>
    <row r="27" spans="1:40" s="71" customFormat="1" ht="41.25" customHeight="1">
      <c r="A27" s="73"/>
      <c r="B27" s="219"/>
      <c r="C27" s="365"/>
      <c r="D27" s="366"/>
      <c r="E27" s="366"/>
      <c r="F27" s="366"/>
      <c r="G27" s="366"/>
      <c r="H27" s="366"/>
      <c r="I27" s="366"/>
      <c r="J27" s="366"/>
      <c r="K27" s="366"/>
      <c r="L27" s="366"/>
      <c r="M27" s="366"/>
      <c r="N27" s="366"/>
      <c r="O27" s="366"/>
      <c r="P27" s="367"/>
      <c r="Q27" s="367"/>
      <c r="R27" s="367"/>
      <c r="S27" s="368"/>
      <c r="T27" s="369"/>
      <c r="U27" s="369"/>
      <c r="V27" s="370"/>
      <c r="W27" s="371"/>
      <c r="X27" s="371"/>
      <c r="Y27" s="372"/>
      <c r="Z27" s="372"/>
      <c r="AA27" s="372"/>
      <c r="AB27" s="372"/>
      <c r="AC27" s="372"/>
      <c r="AD27" s="73"/>
      <c r="AE27" s="121"/>
      <c r="AF27" s="79"/>
      <c r="AG27" s="103">
        <v>0.364583333333334</v>
      </c>
      <c r="AH27" s="79"/>
      <c r="AI27" s="79"/>
      <c r="AJ27" s="79"/>
      <c r="AK27" s="118"/>
      <c r="AL27" s="79"/>
      <c r="AM27" s="118"/>
      <c r="AN27" s="118"/>
    </row>
    <row r="28" spans="1:40" s="218" customFormat="1" ht="41.25" customHeight="1">
      <c r="A28" s="73"/>
      <c r="B28" s="224"/>
      <c r="C28" s="338"/>
      <c r="D28" s="339"/>
      <c r="E28" s="339"/>
      <c r="F28" s="339"/>
      <c r="G28" s="339"/>
      <c r="H28" s="339"/>
      <c r="I28" s="339"/>
      <c r="J28" s="339"/>
      <c r="K28" s="339"/>
      <c r="L28" s="339"/>
      <c r="M28" s="339"/>
      <c r="N28" s="339"/>
      <c r="O28" s="340"/>
      <c r="P28" s="343"/>
      <c r="Q28" s="341"/>
      <c r="R28" s="341"/>
      <c r="S28" s="341"/>
      <c r="T28" s="341"/>
      <c r="U28" s="342"/>
      <c r="V28" s="341"/>
      <c r="W28" s="341"/>
      <c r="X28" s="341"/>
      <c r="Y28" s="354"/>
      <c r="Z28" s="354"/>
      <c r="AA28" s="354"/>
      <c r="AB28" s="354"/>
      <c r="AC28" s="354"/>
      <c r="AD28" s="73"/>
      <c r="AE28" s="121"/>
      <c r="AF28" s="79"/>
      <c r="AG28" s="103">
        <v>0.381944444444445</v>
      </c>
      <c r="AH28" s="79"/>
      <c r="AI28" s="79"/>
      <c r="AJ28" s="79"/>
      <c r="AK28" s="79"/>
      <c r="AL28" s="79"/>
      <c r="AM28" s="79"/>
      <c r="AN28" s="79"/>
    </row>
    <row r="29" spans="1:40" s="218" customFormat="1" ht="8.25" customHeight="1">
      <c r="A29" s="73"/>
      <c r="B29" s="120"/>
      <c r="C29" s="73"/>
      <c r="D29" s="73"/>
      <c r="E29" s="73"/>
      <c r="F29" s="73"/>
      <c r="G29" s="73"/>
      <c r="H29" s="73"/>
      <c r="I29" s="73"/>
      <c r="J29" s="73"/>
      <c r="K29" s="73"/>
      <c r="L29" s="73"/>
      <c r="M29" s="71"/>
      <c r="N29" s="71"/>
      <c r="O29" s="71"/>
      <c r="P29" s="73"/>
      <c r="Q29" s="73"/>
      <c r="R29" s="73"/>
      <c r="S29" s="73"/>
      <c r="T29" s="73"/>
      <c r="U29" s="73"/>
      <c r="V29" s="73"/>
      <c r="W29" s="73"/>
      <c r="X29" s="73"/>
      <c r="Y29" s="73"/>
      <c r="Z29" s="73"/>
      <c r="AA29" s="73"/>
      <c r="AB29" s="73"/>
      <c r="AC29" s="73"/>
      <c r="AD29" s="73"/>
      <c r="AE29" s="121"/>
      <c r="AF29" s="79"/>
      <c r="AG29" s="103">
        <v>0.385416666666667</v>
      </c>
      <c r="AH29" s="79"/>
      <c r="AI29" s="79"/>
      <c r="AJ29" s="79"/>
      <c r="AK29" s="79"/>
      <c r="AL29" s="79"/>
      <c r="AM29" s="79"/>
      <c r="AN29" s="79"/>
    </row>
    <row r="30" spans="1:40" s="218" customFormat="1" ht="15.75" customHeight="1">
      <c r="A30" s="73"/>
      <c r="B30" s="258" t="s">
        <v>230</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73"/>
      <c r="AE30" s="121"/>
      <c r="AF30" s="79"/>
      <c r="AG30" s="103">
        <v>0.38888888888889</v>
      </c>
      <c r="AH30" s="79"/>
      <c r="AI30" s="79"/>
      <c r="AJ30" s="79"/>
      <c r="AK30" s="79"/>
      <c r="AL30" s="79"/>
      <c r="AM30" s="79"/>
      <c r="AN30" s="79"/>
    </row>
    <row r="31" spans="1:40" s="218" customFormat="1" ht="15.75" customHeight="1">
      <c r="A31" s="73"/>
      <c r="B31" s="261" t="s">
        <v>231</v>
      </c>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3"/>
      <c r="AD31" s="73"/>
      <c r="AE31" s="121"/>
      <c r="AF31" s="79"/>
      <c r="AG31" s="103">
        <v>0.392361111111112</v>
      </c>
      <c r="AH31" s="79"/>
      <c r="AI31" s="79"/>
      <c r="AJ31" s="79"/>
      <c r="AK31" s="79"/>
      <c r="AL31" s="79"/>
      <c r="AM31" s="79"/>
      <c r="AN31" s="79"/>
    </row>
    <row r="32" spans="1:44" s="28" customFormat="1" ht="15.75" customHeight="1">
      <c r="A32" s="5"/>
      <c r="B32" s="120"/>
      <c r="C32" s="73"/>
      <c r="D32" s="73"/>
      <c r="E32" s="73"/>
      <c r="F32" s="73"/>
      <c r="G32" s="73"/>
      <c r="H32" s="73"/>
      <c r="I32" s="73"/>
      <c r="J32" s="73"/>
      <c r="K32" s="73"/>
      <c r="L32" s="73"/>
      <c r="M32" s="71"/>
      <c r="N32" s="71"/>
      <c r="O32" s="71"/>
      <c r="P32" s="73"/>
      <c r="Q32" s="73"/>
      <c r="R32" s="73"/>
      <c r="S32" s="73"/>
      <c r="T32" s="73"/>
      <c r="U32" s="73"/>
      <c r="V32" s="73"/>
      <c r="W32" s="73"/>
      <c r="X32" s="73"/>
      <c r="Y32" s="73"/>
      <c r="Z32" s="73"/>
      <c r="AA32" s="73"/>
      <c r="AB32" s="73"/>
      <c r="AC32" s="73"/>
      <c r="AD32" s="5"/>
      <c r="AE32" s="8"/>
      <c r="AG32" s="24">
        <v>0.395833333333334</v>
      </c>
      <c r="AH32" s="79"/>
      <c r="AO32" s="6"/>
      <c r="AP32" s="6"/>
      <c r="AQ32" s="6"/>
      <c r="AR32" s="6"/>
    </row>
    <row r="33" spans="1:44" s="28" customFormat="1" ht="15.75" customHeight="1">
      <c r="A33" s="5"/>
      <c r="B33" s="120"/>
      <c r="C33" s="73"/>
      <c r="D33" s="73"/>
      <c r="E33" s="73"/>
      <c r="F33" s="73"/>
      <c r="G33" s="73"/>
      <c r="H33" s="73"/>
      <c r="I33" s="73"/>
      <c r="J33" s="73"/>
      <c r="K33" s="73"/>
      <c r="L33" s="73"/>
      <c r="M33" s="79"/>
      <c r="N33" s="79"/>
      <c r="O33" s="79"/>
      <c r="P33" s="73"/>
      <c r="Q33" s="73"/>
      <c r="R33" s="73"/>
      <c r="S33" s="73"/>
      <c r="T33" s="73"/>
      <c r="U33" s="73"/>
      <c r="V33" s="73"/>
      <c r="W33" s="73"/>
      <c r="X33" s="73"/>
      <c r="Y33" s="73"/>
      <c r="Z33" s="73"/>
      <c r="AA33" s="73"/>
      <c r="AB33" s="73"/>
      <c r="AC33" s="73"/>
      <c r="AD33" s="5"/>
      <c r="AE33" s="8"/>
      <c r="AG33" s="24">
        <v>0.399305555555556</v>
      </c>
      <c r="AO33" s="6"/>
      <c r="AP33" s="6"/>
      <c r="AQ33" s="6"/>
      <c r="AR33" s="6"/>
    </row>
    <row r="34" spans="1:44" s="28" customFormat="1" ht="15.75" customHeight="1">
      <c r="A34" s="5"/>
      <c r="B34" s="120"/>
      <c r="C34" s="73"/>
      <c r="D34" s="73"/>
      <c r="E34" s="73"/>
      <c r="F34" s="73"/>
      <c r="G34" s="73"/>
      <c r="H34" s="73"/>
      <c r="I34" s="73"/>
      <c r="J34" s="73"/>
      <c r="K34" s="73"/>
      <c r="L34" s="73"/>
      <c r="M34" s="79"/>
      <c r="N34" s="79"/>
      <c r="O34" s="79"/>
      <c r="P34" s="73"/>
      <c r="Q34" s="73"/>
      <c r="R34" s="73"/>
      <c r="S34" s="73"/>
      <c r="T34" s="73"/>
      <c r="U34" s="73"/>
      <c r="V34" s="73"/>
      <c r="W34" s="73"/>
      <c r="X34" s="73"/>
      <c r="Y34" s="73"/>
      <c r="Z34" s="73"/>
      <c r="AA34" s="73"/>
      <c r="AB34" s="73"/>
      <c r="AC34" s="73"/>
      <c r="AD34" s="5"/>
      <c r="AE34" s="8"/>
      <c r="AG34" s="24">
        <v>0.402777777777779</v>
      </c>
      <c r="AO34" s="6"/>
      <c r="AP34" s="6"/>
      <c r="AQ34" s="6"/>
      <c r="AR34" s="6"/>
    </row>
    <row r="35" spans="1:44" s="28" customFormat="1" ht="15.75" customHeight="1">
      <c r="A35" s="5"/>
      <c r="B35" s="120"/>
      <c r="C35" s="73"/>
      <c r="D35" s="73"/>
      <c r="E35" s="73"/>
      <c r="F35" s="73"/>
      <c r="G35" s="73"/>
      <c r="H35" s="73"/>
      <c r="I35" s="73"/>
      <c r="J35" s="73"/>
      <c r="K35" s="73"/>
      <c r="L35" s="73"/>
      <c r="M35" s="79"/>
      <c r="N35" s="79"/>
      <c r="O35" s="79"/>
      <c r="P35" s="73"/>
      <c r="Q35" s="73"/>
      <c r="R35" s="73"/>
      <c r="S35" s="73"/>
      <c r="T35" s="73"/>
      <c r="U35" s="73"/>
      <c r="V35" s="73"/>
      <c r="W35" s="73"/>
      <c r="X35" s="73"/>
      <c r="Y35" s="73"/>
      <c r="Z35" s="73"/>
      <c r="AA35" s="73"/>
      <c r="AB35" s="73"/>
      <c r="AC35" s="73"/>
      <c r="AD35" s="5"/>
      <c r="AE35" s="8"/>
      <c r="AG35" s="24">
        <v>0.406250000000001</v>
      </c>
      <c r="AO35" s="6"/>
      <c r="AP35" s="6"/>
      <c r="AQ35" s="6"/>
      <c r="AR35" s="6"/>
    </row>
    <row r="36" spans="1:44" s="28" customFormat="1" ht="15.75" customHeight="1">
      <c r="A36" s="5"/>
      <c r="B36" s="120"/>
      <c r="C36" s="73"/>
      <c r="D36" s="73"/>
      <c r="E36" s="73"/>
      <c r="F36" s="73"/>
      <c r="G36" s="73"/>
      <c r="H36" s="73"/>
      <c r="I36" s="73"/>
      <c r="J36" s="73"/>
      <c r="K36" s="73"/>
      <c r="L36" s="73"/>
      <c r="M36" s="79"/>
      <c r="N36" s="79"/>
      <c r="O36" s="79"/>
      <c r="P36" s="73"/>
      <c r="Q36" s="73"/>
      <c r="R36" s="73"/>
      <c r="S36" s="73"/>
      <c r="T36" s="73"/>
      <c r="U36" s="73"/>
      <c r="V36" s="73"/>
      <c r="W36" s="73"/>
      <c r="X36" s="73"/>
      <c r="Y36" s="73"/>
      <c r="Z36" s="73"/>
      <c r="AA36" s="73"/>
      <c r="AB36" s="73"/>
      <c r="AC36" s="73"/>
      <c r="AD36" s="5"/>
      <c r="AE36" s="8"/>
      <c r="AG36" s="24">
        <v>0.409722222222223</v>
      </c>
      <c r="AO36" s="6"/>
      <c r="AP36" s="6"/>
      <c r="AQ36" s="6"/>
      <c r="AR36" s="6"/>
    </row>
    <row r="37" spans="1:44" s="28" customFormat="1" ht="15.75" customHeight="1">
      <c r="A37" s="5"/>
      <c r="B37" s="120"/>
      <c r="C37" s="73"/>
      <c r="D37" s="73"/>
      <c r="E37" s="73"/>
      <c r="F37" s="73"/>
      <c r="G37" s="73"/>
      <c r="H37" s="73"/>
      <c r="I37" s="73"/>
      <c r="J37" s="73"/>
      <c r="K37" s="73"/>
      <c r="L37" s="73"/>
      <c r="M37" s="79"/>
      <c r="N37" s="79"/>
      <c r="O37" s="79"/>
      <c r="P37" s="73"/>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120"/>
      <c r="C38" s="73"/>
      <c r="D38" s="73"/>
      <c r="E38" s="73"/>
      <c r="F38" s="73"/>
      <c r="G38" s="73"/>
      <c r="H38" s="73"/>
      <c r="I38" s="73"/>
      <c r="J38" s="73"/>
      <c r="K38" s="73"/>
      <c r="L38" s="73"/>
      <c r="M38" s="79"/>
      <c r="N38" s="79"/>
      <c r="O38" s="79"/>
      <c r="P38" s="73"/>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120"/>
      <c r="C39" s="73"/>
      <c r="D39" s="73"/>
      <c r="E39" s="73"/>
      <c r="F39" s="73"/>
      <c r="G39" s="73"/>
      <c r="H39" s="73"/>
      <c r="I39" s="73"/>
      <c r="J39" s="73"/>
      <c r="K39" s="73"/>
      <c r="L39" s="73"/>
      <c r="M39" s="79"/>
      <c r="N39" s="79"/>
      <c r="O39" s="79"/>
      <c r="P39" s="73"/>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120"/>
      <c r="C40" s="73"/>
      <c r="D40" s="73"/>
      <c r="E40" s="73"/>
      <c r="F40" s="73"/>
      <c r="G40" s="73"/>
      <c r="H40" s="73"/>
      <c r="I40" s="73"/>
      <c r="J40" s="73"/>
      <c r="K40" s="73"/>
      <c r="L40" s="73"/>
      <c r="M40" s="79"/>
      <c r="N40" s="79"/>
      <c r="O40" s="79"/>
      <c r="P40" s="73"/>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120"/>
      <c r="C41" s="73"/>
      <c r="D41" s="73"/>
      <c r="E41" s="73"/>
      <c r="F41" s="73"/>
      <c r="G41" s="73"/>
      <c r="H41" s="73"/>
      <c r="I41" s="73"/>
      <c r="J41" s="73"/>
      <c r="K41" s="73"/>
      <c r="L41" s="73"/>
      <c r="M41" s="79"/>
      <c r="N41" s="79"/>
      <c r="O41" s="79"/>
      <c r="P41" s="73"/>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120"/>
      <c r="C42" s="73"/>
      <c r="D42" s="73"/>
      <c r="E42" s="73"/>
      <c r="F42" s="73"/>
      <c r="G42" s="73"/>
      <c r="H42" s="73"/>
      <c r="I42" s="73"/>
      <c r="J42" s="73"/>
      <c r="K42" s="73"/>
      <c r="L42" s="73"/>
      <c r="M42" s="79"/>
      <c r="N42" s="79"/>
      <c r="O42" s="79"/>
      <c r="P42" s="73"/>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120"/>
      <c r="C43" s="73"/>
      <c r="D43" s="73"/>
      <c r="E43" s="73"/>
      <c r="F43" s="73"/>
      <c r="G43" s="73"/>
      <c r="H43" s="73"/>
      <c r="I43" s="73"/>
      <c r="J43" s="73"/>
      <c r="K43" s="73"/>
      <c r="L43" s="73"/>
      <c r="M43" s="79"/>
      <c r="N43" s="79"/>
      <c r="O43" s="79"/>
      <c r="P43" s="73"/>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0.763888888888894</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0.767361111111116</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0.770833333333338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0.774305555555561</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0">
    <mergeCell ref="Y24:AC24"/>
    <mergeCell ref="C28:O28"/>
    <mergeCell ref="P28:R28"/>
    <mergeCell ref="S28:U28"/>
    <mergeCell ref="V28:X28"/>
    <mergeCell ref="Y28:AC28"/>
    <mergeCell ref="C26:O26"/>
    <mergeCell ref="Y26:AC26"/>
    <mergeCell ref="V25:X25"/>
    <mergeCell ref="Y25:AC25"/>
    <mergeCell ref="S24:U24"/>
    <mergeCell ref="V24:X24"/>
    <mergeCell ref="P26:R26"/>
    <mergeCell ref="S26:U26"/>
    <mergeCell ref="V26:X26"/>
    <mergeCell ref="P25:R25"/>
    <mergeCell ref="S25:U25"/>
    <mergeCell ref="Y23:AC23"/>
    <mergeCell ref="C25:O25"/>
    <mergeCell ref="C27:O27"/>
    <mergeCell ref="P27:R27"/>
    <mergeCell ref="S27:U27"/>
    <mergeCell ref="V27:X27"/>
    <mergeCell ref="Y27:AC27"/>
    <mergeCell ref="C23:O23"/>
    <mergeCell ref="C24:O24"/>
    <mergeCell ref="P24:R24"/>
    <mergeCell ref="C21:O21"/>
    <mergeCell ref="P22:R22"/>
    <mergeCell ref="S22:U22"/>
    <mergeCell ref="V22:X22"/>
    <mergeCell ref="C22:O22"/>
    <mergeCell ref="P23:R23"/>
    <mergeCell ref="S23:U23"/>
    <mergeCell ref="V23:X23"/>
    <mergeCell ref="AK16:AL16"/>
    <mergeCell ref="Y22:AC22"/>
    <mergeCell ref="P20:R20"/>
    <mergeCell ref="S20:U20"/>
    <mergeCell ref="V20:X20"/>
    <mergeCell ref="Y20:AC20"/>
    <mergeCell ref="Y21:AC21"/>
    <mergeCell ref="P21:R21"/>
    <mergeCell ref="S21:U21"/>
    <mergeCell ref="V21:X21"/>
    <mergeCell ref="B13:C14"/>
    <mergeCell ref="E13:U13"/>
    <mergeCell ref="V13:X14"/>
    <mergeCell ref="Y13:AC14"/>
    <mergeCell ref="E14:U14"/>
    <mergeCell ref="AI16:AJ16"/>
    <mergeCell ref="C20:O20"/>
    <mergeCell ref="C19:O19"/>
    <mergeCell ref="AI18:AJ18"/>
    <mergeCell ref="B16:O17"/>
    <mergeCell ref="P16:R17"/>
    <mergeCell ref="S16:U17"/>
    <mergeCell ref="V16:X17"/>
    <mergeCell ref="Y16:AC17"/>
    <mergeCell ref="Y18:AC18"/>
    <mergeCell ref="Y19:AC19"/>
    <mergeCell ref="AM18:AN18"/>
    <mergeCell ref="P19:R19"/>
    <mergeCell ref="S19:U19"/>
    <mergeCell ref="V19:X19"/>
    <mergeCell ref="B18:O18"/>
    <mergeCell ref="P18:R18"/>
    <mergeCell ref="S18:U18"/>
    <mergeCell ref="V18:X18"/>
    <mergeCell ref="AK18:AL18"/>
    <mergeCell ref="B3:AC3"/>
    <mergeCell ref="B6:C6"/>
    <mergeCell ref="D6:AC6"/>
    <mergeCell ref="B7:C7"/>
    <mergeCell ref="D7:AC7"/>
    <mergeCell ref="B10:C11"/>
    <mergeCell ref="E10:I10"/>
    <mergeCell ref="J10:K11"/>
    <mergeCell ref="M10:P10"/>
    <mergeCell ref="R10:U10"/>
    <mergeCell ref="B30:AC30"/>
    <mergeCell ref="B31:AC31"/>
    <mergeCell ref="AP19:BB22"/>
    <mergeCell ref="V10:X11"/>
    <mergeCell ref="Y10:AC11"/>
    <mergeCell ref="E11:I11"/>
    <mergeCell ref="M11:P11"/>
    <mergeCell ref="R11:U11"/>
    <mergeCell ref="AM16:AN16"/>
    <mergeCell ref="AH16:AH17"/>
  </mergeCells>
  <dataValidations count="3">
    <dataValidation type="list" allowBlank="1" showInputMessage="1" showErrorMessage="1" sqref="S28 P28 V28">
      <formula1>$AH$19:$AH$21</formula1>
    </dataValidation>
    <dataValidation type="list" allowBlank="1" showInputMessage="1" showErrorMessage="1" sqref="M10 M11:P11 R10 R11:U11">
      <formula1>$AG$17:$AG$146</formula1>
    </dataValidation>
    <dataValidation type="list" allowBlank="1" showInputMessage="1" showErrorMessage="1" sqref="P19:P27 V19:V27 S19:S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31"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row>
    <row r="6" spans="1:31"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row>
    <row r="7" spans="1:31" s="71" customFormat="1" ht="31.5" customHeight="1">
      <c r="A7" s="76"/>
      <c r="B7" s="320" t="s">
        <v>194</v>
      </c>
      <c r="C7" s="320"/>
      <c r="D7" s="297" t="str">
        <f>'シート2-認知症'!D7:AC7</f>
        <v>②-3ケアマネジメントにおける実践事例の研究及び発表「認知症に関する事例」</v>
      </c>
      <c r="E7" s="297"/>
      <c r="F7" s="297"/>
      <c r="G7" s="297"/>
      <c r="H7" s="297"/>
      <c r="I7" s="297"/>
      <c r="J7" s="297"/>
      <c r="K7" s="297"/>
      <c r="L7" s="297"/>
      <c r="M7" s="297"/>
      <c r="N7" s="297"/>
      <c r="O7" s="297"/>
      <c r="P7" s="297"/>
      <c r="Q7" s="297"/>
      <c r="R7" s="297"/>
      <c r="S7" s="297"/>
      <c r="T7" s="297"/>
      <c r="U7" s="297"/>
      <c r="V7" s="297"/>
      <c r="W7" s="297"/>
      <c r="X7" s="297"/>
      <c r="Y7" s="297"/>
      <c r="Z7" s="297"/>
      <c r="AA7" s="297"/>
      <c r="AB7" s="297"/>
      <c r="AC7" s="298"/>
      <c r="AE7" s="73"/>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73" t="s">
        <v>247</v>
      </c>
      <c r="F10" s="374"/>
      <c r="G10" s="374"/>
      <c r="H10" s="374"/>
      <c r="I10" s="375"/>
      <c r="J10" s="296" t="s">
        <v>29</v>
      </c>
      <c r="K10" s="227"/>
      <c r="L10" s="84">
        <v>1</v>
      </c>
      <c r="M10" s="376">
        <f>IF(ISBLANK('シート2-認知症'!M10),"",'シート2-認知症'!M10)</f>
        <v>0.395833333333334</v>
      </c>
      <c r="N10" s="377"/>
      <c r="O10" s="377"/>
      <c r="P10" s="378"/>
      <c r="Q10" s="85" t="s">
        <v>1</v>
      </c>
      <c r="R10" s="376">
        <f>IF(ISBLANK('シート2-認知症'!R10),"",'シート2-認知症'!R10)</f>
        <v>0.60416666666667</v>
      </c>
      <c r="S10" s="379"/>
      <c r="T10" s="379"/>
      <c r="U10" s="380"/>
      <c r="V10" s="296" t="s">
        <v>2</v>
      </c>
      <c r="W10" s="227"/>
      <c r="X10" s="227"/>
      <c r="Y10" s="289">
        <f>IF(ISBLANK(シート1!N7),"",シート1!N7)</f>
      </c>
      <c r="Z10" s="290"/>
      <c r="AA10" s="290"/>
      <c r="AB10" s="290"/>
      <c r="AC10" s="291"/>
      <c r="AE10" s="73"/>
    </row>
    <row r="11" spans="2:31" s="71" customFormat="1" ht="18.75" customHeight="1" thickBot="1">
      <c r="B11" s="248"/>
      <c r="C11" s="248"/>
      <c r="D11" s="86">
        <v>2</v>
      </c>
      <c r="E11" s="381" t="s">
        <v>248</v>
      </c>
      <c r="F11" s="382"/>
      <c r="G11" s="382"/>
      <c r="H11" s="382"/>
      <c r="I11" s="383"/>
      <c r="J11" s="296"/>
      <c r="K11" s="227"/>
      <c r="L11" s="84">
        <v>2</v>
      </c>
      <c r="M11" s="384">
        <f>IF(ISBLANK('シート2-認知症'!M11),"",'シート2-認知症'!M11)</f>
      </c>
      <c r="N11" s="385"/>
      <c r="O11" s="385"/>
      <c r="P11" s="386"/>
      <c r="Q11" s="85" t="s">
        <v>1</v>
      </c>
      <c r="R11" s="384">
        <f>IF(ISBLANK('シート2-認知症'!R11),"",'シート2-認知症'!R11)</f>
      </c>
      <c r="S11" s="385"/>
      <c r="T11" s="385"/>
      <c r="U11" s="386"/>
      <c r="V11" s="296"/>
      <c r="W11" s="227"/>
      <c r="X11" s="227"/>
      <c r="Y11" s="292"/>
      <c r="Z11" s="293"/>
      <c r="AA11" s="293"/>
      <c r="AB11" s="293"/>
      <c r="AC11" s="294"/>
      <c r="AD11" s="87"/>
      <c r="AE11" s="87"/>
    </row>
    <row r="12" spans="2:38"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G12" s="71"/>
      <c r="AH12" s="71"/>
      <c r="AL12" s="71"/>
    </row>
    <row r="13" spans="2:29" s="71" customFormat="1" ht="18.75" customHeight="1">
      <c r="B13" s="248" t="s">
        <v>3</v>
      </c>
      <c r="C13" s="248"/>
      <c r="D13" s="83">
        <v>1</v>
      </c>
      <c r="E13" s="387" t="s">
        <v>240</v>
      </c>
      <c r="F13" s="388"/>
      <c r="G13" s="388"/>
      <c r="H13" s="388"/>
      <c r="I13" s="388"/>
      <c r="J13" s="388"/>
      <c r="K13" s="388"/>
      <c r="L13" s="388"/>
      <c r="M13" s="388"/>
      <c r="N13" s="388"/>
      <c r="O13" s="388"/>
      <c r="P13" s="388"/>
      <c r="Q13" s="388"/>
      <c r="R13" s="388"/>
      <c r="S13" s="388"/>
      <c r="T13" s="388"/>
      <c r="U13" s="389"/>
      <c r="V13" s="295" t="s">
        <v>237</v>
      </c>
      <c r="W13" s="227"/>
      <c r="X13" s="228"/>
      <c r="Y13" s="289">
        <f>IF(ISBLANK(シート1!N9),"",シート1!N9)</f>
      </c>
      <c r="Z13" s="290"/>
      <c r="AA13" s="290"/>
      <c r="AB13" s="290"/>
      <c r="AC13" s="291"/>
    </row>
    <row r="14" spans="2:29" s="71" customFormat="1" ht="18.75" customHeight="1" thickBot="1">
      <c r="B14" s="248"/>
      <c r="C14" s="248"/>
      <c r="D14" s="86">
        <v>2</v>
      </c>
      <c r="E14" s="390">
        <f>IF(ISBLANK('シート2-認知症'!E14),"",'シート2-認知症'!E14)</f>
      </c>
      <c r="F14" s="391"/>
      <c r="G14" s="391"/>
      <c r="H14" s="391"/>
      <c r="I14" s="391"/>
      <c r="J14" s="391"/>
      <c r="K14" s="391"/>
      <c r="L14" s="391"/>
      <c r="M14" s="391"/>
      <c r="N14" s="391"/>
      <c r="O14" s="391"/>
      <c r="P14" s="391"/>
      <c r="Q14" s="391"/>
      <c r="R14" s="391"/>
      <c r="S14" s="391"/>
      <c r="T14" s="391"/>
      <c r="U14" s="392"/>
      <c r="V14" s="296"/>
      <c r="W14" s="227"/>
      <c r="X14" s="228"/>
      <c r="Y14" s="292"/>
      <c r="Z14" s="293"/>
      <c r="AA14" s="293"/>
      <c r="AB14" s="293"/>
      <c r="AC14" s="294"/>
    </row>
    <row r="15" spans="2:29" s="71" customFormat="1" ht="13.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2:29" s="71" customFormat="1" ht="13.5" customHeight="1">
      <c r="B16" s="264" t="s">
        <v>32</v>
      </c>
      <c r="C16" s="265"/>
      <c r="D16" s="265"/>
      <c r="E16" s="265"/>
      <c r="F16" s="265"/>
      <c r="G16" s="265"/>
      <c r="H16" s="265"/>
      <c r="I16" s="265"/>
      <c r="J16" s="265" t="s">
        <v>113</v>
      </c>
      <c r="K16" s="265"/>
      <c r="L16" s="265"/>
      <c r="M16" s="265"/>
      <c r="N16" s="265"/>
      <c r="O16" s="265"/>
      <c r="P16" s="265"/>
      <c r="Q16" s="265"/>
      <c r="R16" s="265"/>
      <c r="S16" s="265"/>
      <c r="T16" s="265"/>
      <c r="U16" s="265"/>
      <c r="V16" s="265"/>
      <c r="W16" s="265"/>
      <c r="X16" s="265"/>
      <c r="Y16" s="265"/>
      <c r="Z16" s="265"/>
      <c r="AA16" s="265"/>
      <c r="AB16" s="265"/>
      <c r="AC16" s="266"/>
    </row>
    <row r="17" spans="2:29" s="71" customFormat="1" ht="14.25" thickBot="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5"/>
    </row>
    <row r="18" spans="2:29" s="71" customFormat="1" ht="129.75" customHeight="1">
      <c r="B18" s="145" t="s">
        <v>70</v>
      </c>
      <c r="C18" s="406" t="s">
        <v>115</v>
      </c>
      <c r="D18" s="406"/>
      <c r="E18" s="406"/>
      <c r="F18" s="406"/>
      <c r="G18" s="406"/>
      <c r="H18" s="406"/>
      <c r="I18" s="407"/>
      <c r="J18" s="408"/>
      <c r="K18" s="409"/>
      <c r="L18" s="409"/>
      <c r="M18" s="409"/>
      <c r="N18" s="409"/>
      <c r="O18" s="409"/>
      <c r="P18" s="409"/>
      <c r="Q18" s="409"/>
      <c r="R18" s="409"/>
      <c r="S18" s="409"/>
      <c r="T18" s="409"/>
      <c r="U18" s="409"/>
      <c r="V18" s="409"/>
      <c r="W18" s="409"/>
      <c r="X18" s="409"/>
      <c r="Y18" s="409"/>
      <c r="Z18" s="409"/>
      <c r="AA18" s="409"/>
      <c r="AB18" s="409"/>
      <c r="AC18" s="410"/>
    </row>
    <row r="19" spans="2:29" s="71" customFormat="1" ht="129.75" customHeight="1">
      <c r="B19" s="146" t="s">
        <v>124</v>
      </c>
      <c r="C19" s="393" t="s">
        <v>114</v>
      </c>
      <c r="D19" s="393"/>
      <c r="E19" s="393"/>
      <c r="F19" s="393"/>
      <c r="G19" s="393"/>
      <c r="H19" s="393"/>
      <c r="I19" s="394"/>
      <c r="J19" s="395"/>
      <c r="K19" s="396"/>
      <c r="L19" s="396"/>
      <c r="M19" s="396"/>
      <c r="N19" s="396"/>
      <c r="O19" s="396"/>
      <c r="P19" s="396"/>
      <c r="Q19" s="396"/>
      <c r="R19" s="396"/>
      <c r="S19" s="396"/>
      <c r="T19" s="396"/>
      <c r="U19" s="396"/>
      <c r="V19" s="396"/>
      <c r="W19" s="396"/>
      <c r="X19" s="396"/>
      <c r="Y19" s="396"/>
      <c r="Z19" s="396"/>
      <c r="AA19" s="396"/>
      <c r="AB19" s="396"/>
      <c r="AC19" s="397"/>
    </row>
    <row r="20" spans="2:29" s="71" customFormat="1" ht="129.75" customHeight="1">
      <c r="B20" s="146" t="s">
        <v>125</v>
      </c>
      <c r="C20" s="393" t="s">
        <v>195</v>
      </c>
      <c r="D20" s="393"/>
      <c r="E20" s="393"/>
      <c r="F20" s="393"/>
      <c r="G20" s="393"/>
      <c r="H20" s="393"/>
      <c r="I20" s="394"/>
      <c r="J20" s="395"/>
      <c r="K20" s="396"/>
      <c r="L20" s="396"/>
      <c r="M20" s="396"/>
      <c r="N20" s="396"/>
      <c r="O20" s="396"/>
      <c r="P20" s="396"/>
      <c r="Q20" s="396"/>
      <c r="R20" s="396"/>
      <c r="S20" s="396"/>
      <c r="T20" s="396"/>
      <c r="U20" s="396"/>
      <c r="V20" s="396"/>
      <c r="W20" s="396"/>
      <c r="X20" s="396"/>
      <c r="Y20" s="396"/>
      <c r="Z20" s="396"/>
      <c r="AA20" s="396"/>
      <c r="AB20" s="396"/>
      <c r="AC20" s="397"/>
    </row>
    <row r="21" spans="2:29" s="71" customFormat="1" ht="129.75" customHeight="1" thickBot="1">
      <c r="B21" s="147" t="s">
        <v>164</v>
      </c>
      <c r="C21" s="398" t="s">
        <v>196</v>
      </c>
      <c r="D21" s="398"/>
      <c r="E21" s="398"/>
      <c r="F21" s="398"/>
      <c r="G21" s="398"/>
      <c r="H21" s="398"/>
      <c r="I21" s="399"/>
      <c r="J21" s="400"/>
      <c r="K21" s="401"/>
      <c r="L21" s="401"/>
      <c r="M21" s="401"/>
      <c r="N21" s="401"/>
      <c r="O21" s="401"/>
      <c r="P21" s="401"/>
      <c r="Q21" s="401"/>
      <c r="R21" s="401"/>
      <c r="S21" s="401"/>
      <c r="T21" s="401"/>
      <c r="U21" s="401"/>
      <c r="V21" s="401"/>
      <c r="W21" s="401"/>
      <c r="X21" s="401"/>
      <c r="Y21" s="401"/>
      <c r="Z21" s="401"/>
      <c r="AA21" s="401"/>
      <c r="AB21" s="401"/>
      <c r="AC21" s="402"/>
    </row>
    <row r="22" s="71"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6"/>
  <dimension ref="A1:BA138"/>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40"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c r="AF5" s="79"/>
      <c r="AG5" s="79"/>
      <c r="AH5" s="79"/>
      <c r="AI5" s="79"/>
      <c r="AJ5" s="79"/>
      <c r="AK5" s="79"/>
      <c r="AL5" s="79"/>
      <c r="AM5" s="79"/>
      <c r="AN5" s="79"/>
    </row>
    <row r="6" spans="1:36"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c r="AF6" s="79"/>
      <c r="AG6" s="79"/>
      <c r="AH6" s="79"/>
      <c r="AI6" s="79"/>
      <c r="AJ6" s="79"/>
    </row>
    <row r="7" spans="1:40" s="71" customFormat="1" ht="31.5" customHeight="1">
      <c r="A7" s="76"/>
      <c r="B7" s="320" t="s">
        <v>194</v>
      </c>
      <c r="C7" s="320"/>
      <c r="D7" s="421" t="s">
        <v>189</v>
      </c>
      <c r="E7" s="421"/>
      <c r="F7" s="421"/>
      <c r="G7" s="421"/>
      <c r="H7" s="421"/>
      <c r="I7" s="421"/>
      <c r="J7" s="421"/>
      <c r="K7" s="421"/>
      <c r="L7" s="421"/>
      <c r="M7" s="421"/>
      <c r="N7" s="421"/>
      <c r="O7" s="421"/>
      <c r="P7" s="421"/>
      <c r="Q7" s="421"/>
      <c r="R7" s="421"/>
      <c r="S7" s="421"/>
      <c r="T7" s="421"/>
      <c r="U7" s="421"/>
      <c r="V7" s="421"/>
      <c r="W7" s="421"/>
      <c r="X7" s="421"/>
      <c r="Y7" s="421"/>
      <c r="Z7" s="421"/>
      <c r="AA7" s="421"/>
      <c r="AB7" s="421"/>
      <c r="AC7" s="422"/>
      <c r="AE7" s="73"/>
      <c r="AI7" s="79"/>
      <c r="AJ7" s="79"/>
      <c r="AK7" s="79"/>
      <c r="AL7" s="79"/>
      <c r="AM7" s="79"/>
      <c r="AN7" s="79"/>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02" t="s">
        <v>247</v>
      </c>
      <c r="F10" s="303"/>
      <c r="G10" s="303"/>
      <c r="H10" s="303"/>
      <c r="I10" s="304"/>
      <c r="J10" s="296" t="s">
        <v>29</v>
      </c>
      <c r="K10" s="227"/>
      <c r="L10" s="84">
        <v>1</v>
      </c>
      <c r="M10" s="305">
        <v>0.60416666666667</v>
      </c>
      <c r="N10" s="306"/>
      <c r="O10" s="306"/>
      <c r="P10" s="307"/>
      <c r="Q10" s="85" t="s">
        <v>1</v>
      </c>
      <c r="R10" s="305">
        <v>0.770833333333338</v>
      </c>
      <c r="S10" s="314"/>
      <c r="T10" s="314"/>
      <c r="U10" s="315"/>
      <c r="V10" s="296" t="s">
        <v>2</v>
      </c>
      <c r="W10" s="227"/>
      <c r="X10" s="227"/>
      <c r="Y10" s="289">
        <f>IF(ISBLANK(シート1!N7),"",シート1!N7)</f>
      </c>
      <c r="Z10" s="290"/>
      <c r="AA10" s="290"/>
      <c r="AB10" s="290"/>
      <c r="AC10" s="291"/>
      <c r="AE10" s="73"/>
    </row>
    <row r="11" spans="2:35" s="71" customFormat="1" ht="18.75" customHeight="1" thickBot="1">
      <c r="B11" s="248"/>
      <c r="C11" s="248"/>
      <c r="D11" s="86">
        <v>2</v>
      </c>
      <c r="E11" s="316" t="s">
        <v>248</v>
      </c>
      <c r="F11" s="317"/>
      <c r="G11" s="317"/>
      <c r="H11" s="317"/>
      <c r="I11" s="318"/>
      <c r="J11" s="296"/>
      <c r="K11" s="227"/>
      <c r="L11" s="84">
        <v>2</v>
      </c>
      <c r="M11" s="299"/>
      <c r="N11" s="300"/>
      <c r="O11" s="300"/>
      <c r="P11" s="301"/>
      <c r="Q11" s="85" t="s">
        <v>1</v>
      </c>
      <c r="R11" s="299"/>
      <c r="S11" s="300"/>
      <c r="T11" s="300"/>
      <c r="U11" s="301"/>
      <c r="V11" s="296"/>
      <c r="W11" s="227"/>
      <c r="X11" s="227"/>
      <c r="Y11" s="292"/>
      <c r="Z11" s="293"/>
      <c r="AA11" s="293"/>
      <c r="AB11" s="293"/>
      <c r="AC11" s="294"/>
      <c r="AD11" s="87"/>
      <c r="AE11" s="87"/>
      <c r="AF11" s="87"/>
      <c r="AG11" s="87"/>
      <c r="AI11" s="73"/>
    </row>
    <row r="12" spans="2:33"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F12" s="71"/>
      <c r="AG12" s="71"/>
    </row>
    <row r="13" spans="2:29" s="71" customFormat="1" ht="18.75" customHeight="1">
      <c r="B13" s="248" t="s">
        <v>3</v>
      </c>
      <c r="C13" s="248"/>
      <c r="D13" s="83">
        <v>1</v>
      </c>
      <c r="E13" s="308" t="s">
        <v>240</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11"/>
      <c r="F14" s="312"/>
      <c r="G14" s="312"/>
      <c r="H14" s="312"/>
      <c r="I14" s="312"/>
      <c r="J14" s="312"/>
      <c r="K14" s="312"/>
      <c r="L14" s="312"/>
      <c r="M14" s="312"/>
      <c r="N14" s="312"/>
      <c r="O14" s="312"/>
      <c r="P14" s="312"/>
      <c r="Q14" s="312"/>
      <c r="R14" s="312"/>
      <c r="S14" s="312"/>
      <c r="T14" s="312"/>
      <c r="U14" s="313"/>
      <c r="V14" s="296"/>
      <c r="W14" s="227"/>
      <c r="X14" s="228"/>
      <c r="Y14" s="292"/>
      <c r="Z14" s="293"/>
      <c r="AA14" s="293"/>
      <c r="AB14" s="293"/>
      <c r="AC14" s="294"/>
    </row>
    <row r="15" spans="2:29" s="71" customFormat="1" ht="14.2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40" s="71" customFormat="1" ht="22.5" customHeight="1">
      <c r="A16" s="73"/>
      <c r="B16" s="264" t="s">
        <v>32</v>
      </c>
      <c r="C16" s="265"/>
      <c r="D16" s="265"/>
      <c r="E16" s="265"/>
      <c r="F16" s="265"/>
      <c r="G16" s="265"/>
      <c r="H16" s="265"/>
      <c r="I16" s="265"/>
      <c r="J16" s="265"/>
      <c r="K16" s="265"/>
      <c r="L16" s="265"/>
      <c r="M16" s="265"/>
      <c r="N16" s="265"/>
      <c r="O16" s="266"/>
      <c r="P16" s="272" t="s">
        <v>168</v>
      </c>
      <c r="Q16" s="273"/>
      <c r="R16" s="274"/>
      <c r="S16" s="272" t="s">
        <v>167</v>
      </c>
      <c r="T16" s="273"/>
      <c r="U16" s="274"/>
      <c r="V16" s="272" t="s">
        <v>174</v>
      </c>
      <c r="W16" s="273"/>
      <c r="X16" s="274"/>
      <c r="Y16" s="286" t="s">
        <v>34</v>
      </c>
      <c r="Z16" s="286"/>
      <c r="AA16" s="286"/>
      <c r="AB16" s="286"/>
      <c r="AC16" s="286"/>
      <c r="AD16" s="73"/>
      <c r="AE16" s="121"/>
      <c r="AF16" s="93" t="s">
        <v>12</v>
      </c>
      <c r="AG16" s="93" t="s">
        <v>30</v>
      </c>
      <c r="AH16" s="328"/>
      <c r="AI16" s="330" t="s">
        <v>41</v>
      </c>
      <c r="AJ16" s="331"/>
      <c r="AK16" s="330" t="s">
        <v>33</v>
      </c>
      <c r="AL16" s="331"/>
      <c r="AM16" s="330" t="s">
        <v>40</v>
      </c>
      <c r="AN16" s="331"/>
    </row>
    <row r="17" spans="1:40" s="71" customFormat="1" ht="22.5" customHeight="1" thickBot="1">
      <c r="A17" s="73"/>
      <c r="B17" s="267"/>
      <c r="C17" s="268"/>
      <c r="D17" s="268"/>
      <c r="E17" s="268"/>
      <c r="F17" s="268"/>
      <c r="G17" s="268"/>
      <c r="H17" s="268"/>
      <c r="I17" s="268"/>
      <c r="J17" s="268"/>
      <c r="K17" s="268"/>
      <c r="L17" s="268"/>
      <c r="M17" s="268"/>
      <c r="N17" s="268"/>
      <c r="O17" s="269"/>
      <c r="P17" s="275"/>
      <c r="Q17" s="276"/>
      <c r="R17" s="277"/>
      <c r="S17" s="275"/>
      <c r="T17" s="276"/>
      <c r="U17" s="277"/>
      <c r="V17" s="275"/>
      <c r="W17" s="276"/>
      <c r="X17" s="277"/>
      <c r="Y17" s="286"/>
      <c r="Z17" s="286"/>
      <c r="AA17" s="286"/>
      <c r="AB17" s="286"/>
      <c r="AC17" s="286"/>
      <c r="AD17" s="73"/>
      <c r="AE17" s="121"/>
      <c r="AF17" s="94"/>
      <c r="AG17" s="95" t="s">
        <v>31</v>
      </c>
      <c r="AH17" s="329"/>
      <c r="AI17" s="96" t="s">
        <v>42</v>
      </c>
      <c r="AJ17" s="97" t="s">
        <v>43</v>
      </c>
      <c r="AK17" s="96" t="s">
        <v>42</v>
      </c>
      <c r="AL17" s="98" t="s">
        <v>43</v>
      </c>
      <c r="AM17" s="99" t="s">
        <v>155</v>
      </c>
      <c r="AN17" s="98" t="s">
        <v>43</v>
      </c>
    </row>
    <row r="18" spans="1:40" s="71" customFormat="1" ht="30" customHeight="1" thickBot="1">
      <c r="A18" s="73"/>
      <c r="B18" s="284" t="s">
        <v>136</v>
      </c>
      <c r="C18" s="285"/>
      <c r="D18" s="285"/>
      <c r="E18" s="285"/>
      <c r="F18" s="285"/>
      <c r="G18" s="285"/>
      <c r="H18" s="285"/>
      <c r="I18" s="285"/>
      <c r="J18" s="285"/>
      <c r="K18" s="285"/>
      <c r="L18" s="285"/>
      <c r="M18" s="285"/>
      <c r="N18" s="285"/>
      <c r="O18" s="285"/>
      <c r="P18" s="278"/>
      <c r="Q18" s="279"/>
      <c r="R18" s="280"/>
      <c r="S18" s="332"/>
      <c r="T18" s="279"/>
      <c r="U18" s="280"/>
      <c r="V18" s="332"/>
      <c r="W18" s="279"/>
      <c r="X18" s="333"/>
      <c r="Y18" s="334"/>
      <c r="Z18" s="335"/>
      <c r="AA18" s="335"/>
      <c r="AB18" s="335"/>
      <c r="AC18" s="335"/>
      <c r="AD18" s="73"/>
      <c r="AF18" s="93" t="s">
        <v>12</v>
      </c>
      <c r="AG18" s="93" t="s">
        <v>30</v>
      </c>
      <c r="AH18" s="100"/>
      <c r="AI18" s="330" t="s">
        <v>41</v>
      </c>
      <c r="AJ18" s="331"/>
      <c r="AK18" s="330" t="s">
        <v>33</v>
      </c>
      <c r="AL18" s="331"/>
      <c r="AM18" s="330" t="s">
        <v>40</v>
      </c>
      <c r="AN18" s="331"/>
    </row>
    <row r="19" spans="1:53" s="71" customFormat="1" ht="55.5" customHeight="1">
      <c r="A19" s="73"/>
      <c r="B19" s="101" t="s">
        <v>35</v>
      </c>
      <c r="C19" s="344" t="s">
        <v>224</v>
      </c>
      <c r="D19" s="345"/>
      <c r="E19" s="345"/>
      <c r="F19" s="345"/>
      <c r="G19" s="345"/>
      <c r="H19" s="345"/>
      <c r="I19" s="345"/>
      <c r="J19" s="345"/>
      <c r="K19" s="345"/>
      <c r="L19" s="345"/>
      <c r="M19" s="345"/>
      <c r="N19" s="345"/>
      <c r="O19" s="345"/>
      <c r="P19" s="281"/>
      <c r="Q19" s="282"/>
      <c r="R19" s="283"/>
      <c r="S19" s="357"/>
      <c r="T19" s="282"/>
      <c r="U19" s="358"/>
      <c r="V19" s="348"/>
      <c r="W19" s="348"/>
      <c r="X19" s="348"/>
      <c r="Y19" s="270"/>
      <c r="Z19" s="270"/>
      <c r="AA19" s="270"/>
      <c r="AB19" s="270"/>
      <c r="AC19" s="271"/>
      <c r="AD19" s="73"/>
      <c r="AE19" s="121"/>
      <c r="AF19" s="102" t="s">
        <v>156</v>
      </c>
      <c r="AG19" s="103">
        <v>0.3333333333333333</v>
      </c>
      <c r="AH19" s="104"/>
      <c r="AI19" s="105"/>
      <c r="AJ19" s="106"/>
      <c r="AK19" s="107"/>
      <c r="AL19" s="108"/>
      <c r="AM19" s="107"/>
      <c r="AN19" s="214"/>
      <c r="AO19" s="218"/>
      <c r="AP19" s="218"/>
      <c r="AQ19" s="218"/>
      <c r="AR19" s="218"/>
      <c r="AS19" s="218"/>
      <c r="AT19" s="218"/>
      <c r="AU19" s="218"/>
      <c r="AV19" s="218"/>
      <c r="AW19" s="218"/>
      <c r="AX19" s="218"/>
      <c r="AY19" s="218"/>
      <c r="AZ19" s="218"/>
      <c r="BA19" s="218"/>
    </row>
    <row r="20" spans="1:53" s="71" customFormat="1" ht="41.25" customHeight="1">
      <c r="A20" s="73"/>
      <c r="B20" s="101" t="s">
        <v>36</v>
      </c>
      <c r="C20" s="349" t="s">
        <v>202</v>
      </c>
      <c r="D20" s="350"/>
      <c r="E20" s="350"/>
      <c r="F20" s="350"/>
      <c r="G20" s="350"/>
      <c r="H20" s="350"/>
      <c r="I20" s="350"/>
      <c r="J20" s="350"/>
      <c r="K20" s="350"/>
      <c r="L20" s="350"/>
      <c r="M20" s="350"/>
      <c r="N20" s="350"/>
      <c r="O20" s="350"/>
      <c r="P20" s="346"/>
      <c r="Q20" s="322"/>
      <c r="R20" s="347"/>
      <c r="S20" s="321"/>
      <c r="T20" s="322"/>
      <c r="U20" s="323"/>
      <c r="V20" s="324"/>
      <c r="W20" s="324"/>
      <c r="X20" s="324"/>
      <c r="Y20" s="336"/>
      <c r="Z20" s="336"/>
      <c r="AA20" s="336"/>
      <c r="AB20" s="336"/>
      <c r="AC20" s="337"/>
      <c r="AD20" s="73"/>
      <c r="AE20" s="121"/>
      <c r="AF20" s="109" t="s">
        <v>157</v>
      </c>
      <c r="AG20" s="103">
        <v>0.3368055555555556</v>
      </c>
      <c r="AH20" s="104">
        <v>4</v>
      </c>
      <c r="AI20" s="105" t="s">
        <v>158</v>
      </c>
      <c r="AJ20" s="106" t="s">
        <v>45</v>
      </c>
      <c r="AK20" s="105" t="s">
        <v>52</v>
      </c>
      <c r="AL20" s="110" t="s">
        <v>53</v>
      </c>
      <c r="AM20" s="105" t="s">
        <v>54</v>
      </c>
      <c r="AN20" s="215" t="s">
        <v>55</v>
      </c>
      <c r="AO20" s="218"/>
      <c r="AP20" s="218"/>
      <c r="AQ20" s="218"/>
      <c r="AR20" s="218"/>
      <c r="AS20" s="218"/>
      <c r="AT20" s="218"/>
      <c r="AU20" s="218"/>
      <c r="AV20" s="218"/>
      <c r="AW20" s="218"/>
      <c r="AX20" s="218"/>
      <c r="AY20" s="218"/>
      <c r="AZ20" s="218"/>
      <c r="BA20" s="218"/>
    </row>
    <row r="21" spans="1:53" s="71" customFormat="1" ht="41.25" customHeight="1">
      <c r="A21" s="73"/>
      <c r="B21" s="101" t="s">
        <v>37</v>
      </c>
      <c r="C21" s="349" t="s">
        <v>232</v>
      </c>
      <c r="D21" s="350"/>
      <c r="E21" s="350"/>
      <c r="F21" s="350"/>
      <c r="G21" s="350"/>
      <c r="H21" s="350"/>
      <c r="I21" s="350"/>
      <c r="J21" s="350"/>
      <c r="K21" s="350"/>
      <c r="L21" s="350"/>
      <c r="M21" s="350"/>
      <c r="N21" s="350"/>
      <c r="O21" s="350"/>
      <c r="P21" s="346"/>
      <c r="Q21" s="322"/>
      <c r="R21" s="347"/>
      <c r="S21" s="321"/>
      <c r="T21" s="322"/>
      <c r="U21" s="323"/>
      <c r="V21" s="324"/>
      <c r="W21" s="324"/>
      <c r="X21" s="324"/>
      <c r="Y21" s="336"/>
      <c r="Z21" s="336"/>
      <c r="AA21" s="336"/>
      <c r="AB21" s="336"/>
      <c r="AC21" s="337"/>
      <c r="AD21" s="73"/>
      <c r="AE21" s="121"/>
      <c r="AF21" s="79"/>
      <c r="AG21" s="103"/>
      <c r="AH21" s="104">
        <v>3</v>
      </c>
      <c r="AI21" s="105"/>
      <c r="AJ21" s="106"/>
      <c r="AK21" s="105"/>
      <c r="AL21" s="110"/>
      <c r="AM21" s="105"/>
      <c r="AN21" s="215"/>
      <c r="AO21" s="218"/>
      <c r="AP21" s="218"/>
      <c r="AQ21" s="218"/>
      <c r="AR21" s="218"/>
      <c r="AS21" s="218"/>
      <c r="AT21" s="218"/>
      <c r="AU21" s="218"/>
      <c r="AV21" s="218"/>
      <c r="AW21" s="218"/>
      <c r="AX21" s="218"/>
      <c r="AY21" s="218"/>
      <c r="AZ21" s="218"/>
      <c r="BA21" s="218"/>
    </row>
    <row r="22" spans="1:53" s="71" customFormat="1" ht="55.5" customHeight="1">
      <c r="A22" s="73"/>
      <c r="B22" s="101" t="s">
        <v>233</v>
      </c>
      <c r="C22" s="349" t="s">
        <v>222</v>
      </c>
      <c r="D22" s="350"/>
      <c r="E22" s="350"/>
      <c r="F22" s="350"/>
      <c r="G22" s="350"/>
      <c r="H22" s="350"/>
      <c r="I22" s="350"/>
      <c r="J22" s="350"/>
      <c r="K22" s="350"/>
      <c r="L22" s="350"/>
      <c r="M22" s="350"/>
      <c r="N22" s="350"/>
      <c r="O22" s="350"/>
      <c r="P22" s="346"/>
      <c r="Q22" s="322"/>
      <c r="R22" s="347"/>
      <c r="S22" s="321"/>
      <c r="T22" s="322"/>
      <c r="U22" s="323"/>
      <c r="V22" s="324"/>
      <c r="W22" s="324"/>
      <c r="X22" s="324"/>
      <c r="Y22" s="336"/>
      <c r="Z22" s="336"/>
      <c r="AA22" s="336"/>
      <c r="AB22" s="336"/>
      <c r="AC22" s="337"/>
      <c r="AD22" s="73"/>
      <c r="AE22" s="121"/>
      <c r="AF22" s="79"/>
      <c r="AG22" s="103">
        <v>0.340277777777778</v>
      </c>
      <c r="AH22" s="111">
        <v>2</v>
      </c>
      <c r="AI22" s="112" t="s">
        <v>159</v>
      </c>
      <c r="AJ22" s="113" t="s">
        <v>160</v>
      </c>
      <c r="AK22" s="112" t="s">
        <v>56</v>
      </c>
      <c r="AL22" s="114" t="s">
        <v>57</v>
      </c>
      <c r="AM22" s="112" t="s">
        <v>58</v>
      </c>
      <c r="AN22" s="216" t="s">
        <v>59</v>
      </c>
      <c r="AO22" s="218"/>
      <c r="AP22" s="218"/>
      <c r="AQ22" s="218"/>
      <c r="AR22" s="218"/>
      <c r="AS22" s="218"/>
      <c r="AT22" s="218"/>
      <c r="AU22" s="218"/>
      <c r="AV22" s="218"/>
      <c r="AW22" s="218"/>
      <c r="AX22" s="218"/>
      <c r="AY22" s="218"/>
      <c r="AZ22" s="218"/>
      <c r="BA22" s="218"/>
    </row>
    <row r="23" spans="1:40" s="71" customFormat="1" ht="41.25" customHeight="1" thickBot="1">
      <c r="A23" s="73"/>
      <c r="B23" s="101" t="s">
        <v>234</v>
      </c>
      <c r="C23" s="349" t="s">
        <v>203</v>
      </c>
      <c r="D23" s="350"/>
      <c r="E23" s="350"/>
      <c r="F23" s="350"/>
      <c r="G23" s="350"/>
      <c r="H23" s="350"/>
      <c r="I23" s="350"/>
      <c r="J23" s="350"/>
      <c r="K23" s="350"/>
      <c r="L23" s="350"/>
      <c r="M23" s="350"/>
      <c r="N23" s="350"/>
      <c r="O23" s="469"/>
      <c r="P23" s="325"/>
      <c r="Q23" s="326"/>
      <c r="R23" s="327"/>
      <c r="S23" s="351"/>
      <c r="T23" s="326"/>
      <c r="U23" s="448"/>
      <c r="V23" s="355"/>
      <c r="W23" s="355"/>
      <c r="X23" s="355"/>
      <c r="Y23" s="352"/>
      <c r="Z23" s="352"/>
      <c r="AA23" s="352"/>
      <c r="AB23" s="352"/>
      <c r="AC23" s="353"/>
      <c r="AD23" s="73"/>
      <c r="AE23" s="121"/>
      <c r="AF23" s="79"/>
      <c r="AG23" s="103">
        <v>0.347222222222222</v>
      </c>
      <c r="AH23" s="115">
        <v>1</v>
      </c>
      <c r="AI23" s="116" t="s">
        <v>162</v>
      </c>
      <c r="AJ23" s="97" t="s">
        <v>160</v>
      </c>
      <c r="AK23" s="116" t="s">
        <v>64</v>
      </c>
      <c r="AL23" s="117" t="s">
        <v>65</v>
      </c>
      <c r="AM23" s="116" t="s">
        <v>66</v>
      </c>
      <c r="AN23" s="217" t="s">
        <v>67</v>
      </c>
    </row>
    <row r="24" spans="1:40" s="71" customFormat="1" ht="41.25" customHeight="1">
      <c r="A24" s="73"/>
      <c r="B24" s="119"/>
      <c r="C24" s="349"/>
      <c r="D24" s="350"/>
      <c r="E24" s="350"/>
      <c r="F24" s="350"/>
      <c r="G24" s="350"/>
      <c r="H24" s="350"/>
      <c r="I24" s="350"/>
      <c r="J24" s="350"/>
      <c r="K24" s="350"/>
      <c r="L24" s="350"/>
      <c r="M24" s="350"/>
      <c r="N24" s="350"/>
      <c r="O24" s="350"/>
      <c r="P24" s="356"/>
      <c r="Q24" s="356"/>
      <c r="R24" s="356"/>
      <c r="S24" s="359"/>
      <c r="T24" s="360"/>
      <c r="U24" s="360"/>
      <c r="V24" s="361"/>
      <c r="W24" s="362"/>
      <c r="X24" s="362"/>
      <c r="Y24" s="364"/>
      <c r="Z24" s="364"/>
      <c r="AA24" s="364"/>
      <c r="AB24" s="364"/>
      <c r="AC24" s="364"/>
      <c r="AD24" s="73"/>
      <c r="AE24" s="121"/>
      <c r="AF24" s="79"/>
      <c r="AG24" s="103">
        <v>0.354166666666667</v>
      </c>
      <c r="AH24" s="118"/>
      <c r="AI24" s="79"/>
      <c r="AJ24" s="79"/>
      <c r="AK24" s="118"/>
      <c r="AL24" s="79"/>
      <c r="AM24" s="118"/>
      <c r="AN24" s="118"/>
    </row>
    <row r="25" spans="1:40" s="71" customFormat="1" ht="41.25" customHeight="1">
      <c r="A25" s="73"/>
      <c r="B25" s="119"/>
      <c r="C25" s="349"/>
      <c r="D25" s="350"/>
      <c r="E25" s="350"/>
      <c r="F25" s="350"/>
      <c r="G25" s="350"/>
      <c r="H25" s="350"/>
      <c r="I25" s="350"/>
      <c r="J25" s="350"/>
      <c r="K25" s="350"/>
      <c r="L25" s="350"/>
      <c r="M25" s="350"/>
      <c r="N25" s="350"/>
      <c r="O25" s="350"/>
      <c r="P25" s="356"/>
      <c r="Q25" s="356"/>
      <c r="R25" s="356"/>
      <c r="S25" s="359"/>
      <c r="T25" s="360"/>
      <c r="U25" s="360"/>
      <c r="V25" s="361"/>
      <c r="W25" s="362"/>
      <c r="X25" s="362"/>
      <c r="Y25" s="364"/>
      <c r="Z25" s="364"/>
      <c r="AA25" s="364"/>
      <c r="AB25" s="364"/>
      <c r="AC25" s="364"/>
      <c r="AD25" s="73"/>
      <c r="AE25" s="121"/>
      <c r="AF25" s="79"/>
      <c r="AG25" s="103">
        <v>0.375</v>
      </c>
      <c r="AH25" s="79"/>
      <c r="AI25" s="79"/>
      <c r="AJ25" s="79"/>
      <c r="AK25" s="79"/>
      <c r="AL25" s="79"/>
      <c r="AM25" s="79"/>
      <c r="AN25" s="79"/>
    </row>
    <row r="26" spans="1:33" s="79" customFormat="1" ht="41.25" customHeight="1">
      <c r="A26" s="73"/>
      <c r="B26" s="219"/>
      <c r="C26" s="365"/>
      <c r="D26" s="366"/>
      <c r="E26" s="366"/>
      <c r="F26" s="366"/>
      <c r="G26" s="366"/>
      <c r="H26" s="366"/>
      <c r="I26" s="366"/>
      <c r="J26" s="366"/>
      <c r="K26" s="366"/>
      <c r="L26" s="366"/>
      <c r="M26" s="366"/>
      <c r="N26" s="366"/>
      <c r="O26" s="366"/>
      <c r="P26" s="367"/>
      <c r="Q26" s="367"/>
      <c r="R26" s="367"/>
      <c r="S26" s="368"/>
      <c r="T26" s="369"/>
      <c r="U26" s="369"/>
      <c r="V26" s="370"/>
      <c r="W26" s="371"/>
      <c r="X26" s="371"/>
      <c r="Y26" s="372"/>
      <c r="Z26" s="372"/>
      <c r="AA26" s="372"/>
      <c r="AB26" s="372"/>
      <c r="AC26" s="372"/>
      <c r="AD26" s="73"/>
      <c r="AE26" s="121"/>
      <c r="AG26" s="103">
        <v>0.381944444444445</v>
      </c>
    </row>
    <row r="27" spans="1:40" s="218" customFormat="1" ht="41.25" customHeight="1">
      <c r="A27" s="73"/>
      <c r="B27" s="224"/>
      <c r="C27" s="338"/>
      <c r="D27" s="339"/>
      <c r="E27" s="339"/>
      <c r="F27" s="339"/>
      <c r="G27" s="339"/>
      <c r="H27" s="339"/>
      <c r="I27" s="339"/>
      <c r="J27" s="339"/>
      <c r="K27" s="339"/>
      <c r="L27" s="339"/>
      <c r="M27" s="339"/>
      <c r="N27" s="339"/>
      <c r="O27" s="340"/>
      <c r="P27" s="343"/>
      <c r="Q27" s="341"/>
      <c r="R27" s="341"/>
      <c r="S27" s="341"/>
      <c r="T27" s="341"/>
      <c r="U27" s="342"/>
      <c r="V27" s="341"/>
      <c r="W27" s="341"/>
      <c r="X27" s="341"/>
      <c r="Y27" s="354"/>
      <c r="Z27" s="354"/>
      <c r="AA27" s="354"/>
      <c r="AB27" s="354"/>
      <c r="AC27" s="354"/>
      <c r="AD27" s="73"/>
      <c r="AE27" s="121"/>
      <c r="AF27" s="79"/>
      <c r="AG27" s="103">
        <v>0.385416666666667</v>
      </c>
      <c r="AH27" s="79"/>
      <c r="AI27" s="79"/>
      <c r="AJ27" s="79"/>
      <c r="AK27" s="79"/>
      <c r="AL27" s="79"/>
      <c r="AM27" s="79"/>
      <c r="AN27" s="79"/>
    </row>
    <row r="28" spans="1:40" s="218" customFormat="1" ht="8.25" customHeight="1">
      <c r="A28" s="73"/>
      <c r="B28" s="120"/>
      <c r="C28" s="73"/>
      <c r="D28" s="73"/>
      <c r="E28" s="73"/>
      <c r="F28" s="73"/>
      <c r="G28" s="73"/>
      <c r="H28" s="73"/>
      <c r="I28" s="73"/>
      <c r="J28" s="73"/>
      <c r="K28" s="73"/>
      <c r="L28" s="73"/>
      <c r="M28" s="71"/>
      <c r="N28" s="71"/>
      <c r="O28" s="71"/>
      <c r="P28" s="73"/>
      <c r="Q28" s="73"/>
      <c r="R28" s="73"/>
      <c r="S28" s="73"/>
      <c r="T28" s="73"/>
      <c r="U28" s="73"/>
      <c r="V28" s="73"/>
      <c r="W28" s="73"/>
      <c r="X28" s="73"/>
      <c r="Y28" s="73"/>
      <c r="Z28" s="73"/>
      <c r="AA28" s="73"/>
      <c r="AB28" s="73"/>
      <c r="AC28" s="73"/>
      <c r="AD28" s="73"/>
      <c r="AE28" s="121"/>
      <c r="AF28" s="79"/>
      <c r="AG28" s="103">
        <v>0.381944444444445</v>
      </c>
      <c r="AH28" s="79"/>
      <c r="AI28" s="79"/>
      <c r="AJ28" s="79"/>
      <c r="AK28" s="79"/>
      <c r="AL28" s="79"/>
      <c r="AM28" s="79"/>
      <c r="AN28" s="79"/>
    </row>
    <row r="29" spans="1:40" s="218" customFormat="1" ht="15.75" customHeight="1">
      <c r="A29" s="73"/>
      <c r="B29" s="258" t="s">
        <v>230</v>
      </c>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60"/>
      <c r="AD29" s="73"/>
      <c r="AE29" s="121"/>
      <c r="AF29" s="79"/>
      <c r="AG29" s="103">
        <v>0.385416666666667</v>
      </c>
      <c r="AH29" s="79"/>
      <c r="AI29" s="79"/>
      <c r="AJ29" s="79"/>
      <c r="AK29" s="79"/>
      <c r="AL29" s="79"/>
      <c r="AM29" s="79"/>
      <c r="AN29" s="79"/>
    </row>
    <row r="30" spans="1:40" s="218" customFormat="1" ht="15.75" customHeight="1">
      <c r="A30" s="73"/>
      <c r="B30" s="261" t="s">
        <v>231</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3"/>
      <c r="AD30" s="73"/>
      <c r="AE30" s="121"/>
      <c r="AF30" s="79"/>
      <c r="AG30" s="103">
        <v>0.38888888888889</v>
      </c>
      <c r="AH30" s="79"/>
      <c r="AI30" s="79"/>
      <c r="AJ30" s="79"/>
      <c r="AK30" s="79"/>
      <c r="AL30" s="79"/>
      <c r="AM30" s="79"/>
      <c r="AN30" s="79"/>
    </row>
    <row r="31" spans="1:40" s="28" customFormat="1" ht="15.75" customHeight="1">
      <c r="A31" s="5"/>
      <c r="B31" s="120"/>
      <c r="C31" s="73"/>
      <c r="D31" s="73"/>
      <c r="E31" s="73"/>
      <c r="F31" s="73"/>
      <c r="G31" s="73"/>
      <c r="H31" s="73"/>
      <c r="I31" s="73"/>
      <c r="J31" s="73"/>
      <c r="K31" s="73"/>
      <c r="L31" s="73"/>
      <c r="M31" s="71"/>
      <c r="N31" s="71"/>
      <c r="O31" s="71"/>
      <c r="P31" s="5"/>
      <c r="Q31" s="5"/>
      <c r="R31" s="5"/>
      <c r="S31" s="5"/>
      <c r="T31" s="5"/>
      <c r="U31" s="5"/>
      <c r="V31" s="5"/>
      <c r="W31" s="5"/>
      <c r="X31" s="5"/>
      <c r="Y31" s="5"/>
      <c r="Z31" s="5"/>
      <c r="AA31" s="5"/>
      <c r="AB31" s="5"/>
      <c r="AC31" s="5"/>
      <c r="AD31" s="5"/>
      <c r="AE31" s="8"/>
      <c r="AG31" s="103">
        <v>0.392361111111112</v>
      </c>
      <c r="AH31" s="79"/>
      <c r="AI31" s="79"/>
      <c r="AJ31" s="79"/>
      <c r="AK31" s="79"/>
      <c r="AL31" s="79"/>
      <c r="AM31" s="79"/>
      <c r="AN31" s="79"/>
    </row>
    <row r="32" spans="1:33" s="28" customFormat="1" ht="15.75" customHeight="1">
      <c r="A32" s="5"/>
      <c r="B32" s="120"/>
      <c r="C32" s="73"/>
      <c r="D32" s="73"/>
      <c r="E32" s="73"/>
      <c r="F32" s="73"/>
      <c r="G32" s="73"/>
      <c r="H32" s="73"/>
      <c r="I32" s="73"/>
      <c r="J32" s="73"/>
      <c r="K32" s="73"/>
      <c r="L32" s="73"/>
      <c r="M32" s="71"/>
      <c r="N32" s="71"/>
      <c r="O32" s="71"/>
      <c r="P32" s="5"/>
      <c r="Q32" s="5"/>
      <c r="R32" s="5"/>
      <c r="S32" s="5"/>
      <c r="T32" s="5"/>
      <c r="U32" s="5"/>
      <c r="V32" s="5"/>
      <c r="W32" s="5"/>
      <c r="X32" s="5"/>
      <c r="Y32" s="5"/>
      <c r="Z32" s="5"/>
      <c r="AA32" s="5"/>
      <c r="AB32" s="5"/>
      <c r="AC32" s="5"/>
      <c r="AD32" s="5"/>
      <c r="AE32" s="8"/>
      <c r="AG32" s="24">
        <v>0.423611111111112</v>
      </c>
    </row>
    <row r="33" spans="1:33" s="28" customFormat="1" ht="15.75" customHeight="1">
      <c r="A33" s="5"/>
      <c r="B33" s="120"/>
      <c r="C33" s="73"/>
      <c r="D33" s="73"/>
      <c r="E33" s="73"/>
      <c r="F33" s="73"/>
      <c r="G33" s="73"/>
      <c r="H33" s="73"/>
      <c r="I33" s="73"/>
      <c r="J33" s="73"/>
      <c r="K33" s="73"/>
      <c r="L33" s="73"/>
      <c r="M33" s="71"/>
      <c r="N33" s="71"/>
      <c r="O33" s="71"/>
      <c r="P33" s="5"/>
      <c r="Q33" s="5"/>
      <c r="R33" s="5"/>
      <c r="S33" s="5"/>
      <c r="T33" s="5"/>
      <c r="U33" s="5"/>
      <c r="V33" s="5"/>
      <c r="W33" s="5"/>
      <c r="X33" s="5"/>
      <c r="Y33" s="5"/>
      <c r="Z33" s="5"/>
      <c r="AA33" s="5"/>
      <c r="AB33" s="5"/>
      <c r="AC33" s="5"/>
      <c r="AD33" s="5"/>
      <c r="AE33" s="8"/>
      <c r="AG33" s="24">
        <v>0.427083333333334</v>
      </c>
    </row>
    <row r="34" spans="1:33"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0.430555555555557</v>
      </c>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0.434027777777779</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0.437500000000001</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0.440972222222223</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0.444444444444445</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0.447916666666668</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0.45138888888889</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0.454861111111112</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0.458333333333335</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0.461805555555557</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0.465277777777779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0.468750000000001</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0.472222222222224</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0.475694444444446</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0.479166666666668</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0.48263888888889</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0.486111111111113</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0.489583333333335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0.493055555555557</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0.496527777777779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0.500000000000002</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0.503472222222224</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0.506944444444446</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0.510416666666669</v>
      </c>
    </row>
    <row r="58" spans="1:33"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0.513888888888891</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0.517361111111113</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0.520833333333335</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0.524305555555558</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0.52777777777778</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0.531250000000002</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0.534722222222224</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0.538194444444447</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0.541666666666669</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0.545138888888891</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0.548611111111113</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0.552083333333336</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0.555555555555558</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0.55902777777778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0.562500000000003</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0.565972222222225</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0.569444444444447</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0.572916666666669</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0.576388888888892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0.579861111111114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0.583333333333336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0.586805555555558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0.590277777777781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0.593750000000003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0.597222222222225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0.600694444444447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0.60416666666667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0.607638888888892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0.611111111111114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0.614583333333336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0.618055555555559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0.621527777777781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0.625000000000003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0.628472222222226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0.631944444444448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0.63541666666667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0.638888888888892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0.642361111111115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0.645833333333337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0.649305555555559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0.652777777777781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0.656250000000004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0.659722222222226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0.663194444444448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0.66666666666667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0.670138888888893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0.673611111111115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0.677083333333337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0.68055555555556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0.684027777777782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0.687500000000004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0.690972222222226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0.694444444444449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0.697916666666671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0.701388888888893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0.704861111111115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0.708333333333338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0.71180555555556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0.715277777777782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0.718750000000004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0.722222222222227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0.725694444444449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0.729166666666671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0.732638888888894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0.736111111111116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0.739583333333338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0.74305555555556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0.746527777777783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0.750000000000005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0.753472222222227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0.756944444444449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0.760416666666672</v>
      </c>
    </row>
    <row r="130" spans="1:33" s="28" customFormat="1" ht="17.25">
      <c r="A130" s="6"/>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6"/>
      <c r="AE130" s="6"/>
      <c r="AG130" s="24">
        <v>0.763888888888894</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24">
        <v>0.767361111111116</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24">
        <v>0.770833333333338</v>
      </c>
    </row>
    <row r="133" spans="1:33" s="28"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24">
        <v>0.774305555555561</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0.777777777777783</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0.781250000000005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24">
        <v>0.784722222222228</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4">
        <v>0.78819444444445</v>
      </c>
    </row>
    <row r="138" ht="13.5">
      <c r="AG138" s="31">
        <v>0.791666666666672</v>
      </c>
    </row>
  </sheetData>
  <sheetProtection/>
  <mergeCells count="84">
    <mergeCell ref="C27:O27"/>
    <mergeCell ref="P27:R27"/>
    <mergeCell ref="S27:U27"/>
    <mergeCell ref="V27:X27"/>
    <mergeCell ref="Y27:AC27"/>
    <mergeCell ref="C25:O25"/>
    <mergeCell ref="P25:R25"/>
    <mergeCell ref="S25:U25"/>
    <mergeCell ref="V25:X25"/>
    <mergeCell ref="Y23:AC23"/>
    <mergeCell ref="C26:O26"/>
    <mergeCell ref="P26:R26"/>
    <mergeCell ref="S26:U26"/>
    <mergeCell ref="V26:X26"/>
    <mergeCell ref="Y26:AC26"/>
    <mergeCell ref="C24:O24"/>
    <mergeCell ref="Y25:AC25"/>
    <mergeCell ref="Y24:AC24"/>
    <mergeCell ref="V24:X24"/>
    <mergeCell ref="P22:R22"/>
    <mergeCell ref="S22:U22"/>
    <mergeCell ref="V22:X22"/>
    <mergeCell ref="S23:U23"/>
    <mergeCell ref="V23:X23"/>
    <mergeCell ref="P23:R23"/>
    <mergeCell ref="S24:U24"/>
    <mergeCell ref="P24:R24"/>
    <mergeCell ref="C22:O22"/>
    <mergeCell ref="Y22:AC22"/>
    <mergeCell ref="B18:O18"/>
    <mergeCell ref="C19:O19"/>
    <mergeCell ref="C20:O20"/>
    <mergeCell ref="P21:R21"/>
    <mergeCell ref="C21:O21"/>
    <mergeCell ref="C23:O23"/>
    <mergeCell ref="AK18:AL18"/>
    <mergeCell ref="S21:U21"/>
    <mergeCell ref="V21:X21"/>
    <mergeCell ref="V20:X20"/>
    <mergeCell ref="Y20:AC20"/>
    <mergeCell ref="Y21:AC21"/>
    <mergeCell ref="Y19:AC19"/>
    <mergeCell ref="Y18:AC18"/>
    <mergeCell ref="V18:X18"/>
    <mergeCell ref="AI18:AJ18"/>
    <mergeCell ref="P16:R17"/>
    <mergeCell ref="S16:U17"/>
    <mergeCell ref="V16:X17"/>
    <mergeCell ref="P20:R20"/>
    <mergeCell ref="S20:U20"/>
    <mergeCell ref="P19:R19"/>
    <mergeCell ref="S19:U19"/>
    <mergeCell ref="V19:X19"/>
    <mergeCell ref="P18:R18"/>
    <mergeCell ref="S18:U18"/>
    <mergeCell ref="AM16:AN16"/>
    <mergeCell ref="AH16:AH17"/>
    <mergeCell ref="Y16:AC17"/>
    <mergeCell ref="AM18:AN18"/>
    <mergeCell ref="AI16:AJ16"/>
    <mergeCell ref="D6:AC6"/>
    <mergeCell ref="Y13:AC14"/>
    <mergeCell ref="J10:K11"/>
    <mergeCell ref="M10:P10"/>
    <mergeCell ref="AK16:AL16"/>
    <mergeCell ref="B3:AC3"/>
    <mergeCell ref="B6:C6"/>
    <mergeCell ref="B7:C7"/>
    <mergeCell ref="B10:C11"/>
    <mergeCell ref="E10:I10"/>
    <mergeCell ref="R10:U10"/>
    <mergeCell ref="V10:X11"/>
    <mergeCell ref="D7:AC7"/>
    <mergeCell ref="E11:I11"/>
    <mergeCell ref="B29:AC29"/>
    <mergeCell ref="B30:AC30"/>
    <mergeCell ref="Y10:AC11"/>
    <mergeCell ref="M11:P11"/>
    <mergeCell ref="R11:U11"/>
    <mergeCell ref="B13:C14"/>
    <mergeCell ref="E13:U13"/>
    <mergeCell ref="V13:X14"/>
    <mergeCell ref="E14:U14"/>
    <mergeCell ref="B16:O17"/>
  </mergeCells>
  <dataValidations count="3">
    <dataValidation type="list" allowBlank="1" showInputMessage="1" showErrorMessage="1" sqref="S27 P27 V27">
      <formula1>$AH$19:$AH$22</formula1>
    </dataValidation>
    <dataValidation type="list" allowBlank="1" showInputMessage="1" showErrorMessage="1" sqref="M10 R11:U11 R10 M11:P11">
      <formula1>$AG$17:$AG$138</formula1>
    </dataValidation>
    <dataValidation type="list" allowBlank="1" showInputMessage="1" showErrorMessage="1" sqref="S19:S26 V19:V26 P19:P26">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31"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row>
    <row r="6" spans="1:31"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row>
    <row r="7" spans="1:31" s="71" customFormat="1" ht="31.5" customHeight="1">
      <c r="A7" s="76"/>
      <c r="B7" s="320" t="s">
        <v>194</v>
      </c>
      <c r="C7" s="320"/>
      <c r="D7" s="421" t="str">
        <f>'シート2-ﾘﾊﾋﾞﾘ福祉用具'!D7:AC7</f>
        <v>②-1ケアマネジメントにおける実践事例の研究及び発表「リハビリテーション及び福祉用具の活用に関する事例」</v>
      </c>
      <c r="E7" s="421"/>
      <c r="F7" s="421"/>
      <c r="G7" s="421"/>
      <c r="H7" s="421"/>
      <c r="I7" s="421"/>
      <c r="J7" s="421"/>
      <c r="K7" s="421"/>
      <c r="L7" s="421"/>
      <c r="M7" s="421"/>
      <c r="N7" s="421"/>
      <c r="O7" s="421"/>
      <c r="P7" s="421"/>
      <c r="Q7" s="421"/>
      <c r="R7" s="421"/>
      <c r="S7" s="421"/>
      <c r="T7" s="421"/>
      <c r="U7" s="421"/>
      <c r="V7" s="421"/>
      <c r="W7" s="421"/>
      <c r="X7" s="421"/>
      <c r="Y7" s="421"/>
      <c r="Z7" s="421"/>
      <c r="AA7" s="421"/>
      <c r="AB7" s="421"/>
      <c r="AC7" s="422"/>
      <c r="AE7" s="73"/>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73" t="s">
        <v>247</v>
      </c>
      <c r="F10" s="374"/>
      <c r="G10" s="374"/>
      <c r="H10" s="374"/>
      <c r="I10" s="375"/>
      <c r="J10" s="296" t="s">
        <v>29</v>
      </c>
      <c r="K10" s="227"/>
      <c r="L10" s="84">
        <v>1</v>
      </c>
      <c r="M10" s="376">
        <f>IF(ISBLANK('シート2-ﾘﾊﾋﾞﾘ福祉用具'!M10),"",'シート2-ﾘﾊﾋﾞﾘ福祉用具'!M10)</f>
        <v>0.60416666666667</v>
      </c>
      <c r="N10" s="377"/>
      <c r="O10" s="377"/>
      <c r="P10" s="378"/>
      <c r="Q10" s="85" t="s">
        <v>1</v>
      </c>
      <c r="R10" s="376">
        <f>IF(ISBLANK('シート2-ﾘﾊﾋﾞﾘ福祉用具'!R10),"",'シート2-ﾘﾊﾋﾞﾘ福祉用具'!R10)</f>
        <v>0.770833333333338</v>
      </c>
      <c r="S10" s="379"/>
      <c r="T10" s="379"/>
      <c r="U10" s="380"/>
      <c r="V10" s="296" t="s">
        <v>2</v>
      </c>
      <c r="W10" s="227"/>
      <c r="X10" s="227"/>
      <c r="Y10" s="289">
        <f>IF(ISBLANK(シート1!N7),"",シート1!N7)</f>
      </c>
      <c r="Z10" s="290"/>
      <c r="AA10" s="290"/>
      <c r="AB10" s="290"/>
      <c r="AC10" s="291"/>
      <c r="AE10" s="73"/>
    </row>
    <row r="11" spans="2:31" s="71" customFormat="1" ht="18.75" customHeight="1" thickBot="1">
      <c r="B11" s="248"/>
      <c r="C11" s="248"/>
      <c r="D11" s="86">
        <v>2</v>
      </c>
      <c r="E11" s="381" t="s">
        <v>248</v>
      </c>
      <c r="F11" s="382"/>
      <c r="G11" s="382"/>
      <c r="H11" s="382"/>
      <c r="I11" s="383"/>
      <c r="J11" s="296"/>
      <c r="K11" s="227"/>
      <c r="L11" s="84">
        <v>2</v>
      </c>
      <c r="M11" s="384">
        <f>IF(ISBLANK('シート2-ﾘﾊﾋﾞﾘ福祉用具'!M11),"",'シート2-ﾘﾊﾋﾞﾘ福祉用具'!M11)</f>
      </c>
      <c r="N11" s="385"/>
      <c r="O11" s="385"/>
      <c r="P11" s="386"/>
      <c r="Q11" s="85" t="s">
        <v>1</v>
      </c>
      <c r="R11" s="384">
        <f>IF(ISBLANK('シート2-ﾘﾊﾋﾞﾘ福祉用具'!R11),"",'シート2-ﾘﾊﾋﾞﾘ福祉用具'!R11)</f>
      </c>
      <c r="S11" s="385"/>
      <c r="T11" s="385"/>
      <c r="U11" s="386"/>
      <c r="V11" s="296"/>
      <c r="W11" s="227"/>
      <c r="X11" s="227"/>
      <c r="Y11" s="292"/>
      <c r="Z11" s="293"/>
      <c r="AA11" s="293"/>
      <c r="AB11" s="293"/>
      <c r="AC11" s="294"/>
      <c r="AD11" s="87"/>
      <c r="AE11" s="87"/>
    </row>
    <row r="12" spans="2:38"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G12" s="71"/>
      <c r="AH12" s="71"/>
      <c r="AL12" s="71"/>
    </row>
    <row r="13" spans="2:29" s="71" customFormat="1" ht="18.75" customHeight="1">
      <c r="B13" s="248" t="s">
        <v>3</v>
      </c>
      <c r="C13" s="248"/>
      <c r="D13" s="83">
        <v>1</v>
      </c>
      <c r="E13" s="387" t="s">
        <v>240</v>
      </c>
      <c r="F13" s="388"/>
      <c r="G13" s="388"/>
      <c r="H13" s="388"/>
      <c r="I13" s="388"/>
      <c r="J13" s="388"/>
      <c r="K13" s="388"/>
      <c r="L13" s="388"/>
      <c r="M13" s="388"/>
      <c r="N13" s="388"/>
      <c r="O13" s="388"/>
      <c r="P13" s="388"/>
      <c r="Q13" s="388"/>
      <c r="R13" s="388"/>
      <c r="S13" s="388"/>
      <c r="T13" s="388"/>
      <c r="U13" s="389"/>
      <c r="V13" s="295" t="s">
        <v>237</v>
      </c>
      <c r="W13" s="227"/>
      <c r="X13" s="228"/>
      <c r="Y13" s="289">
        <f>IF(ISBLANK(シート1!N9),"",シート1!N9)</f>
      </c>
      <c r="Z13" s="290"/>
      <c r="AA13" s="290"/>
      <c r="AB13" s="290"/>
      <c r="AC13" s="291"/>
    </row>
    <row r="14" spans="2:29" s="71" customFormat="1" ht="18.75" customHeight="1" thickBot="1">
      <c r="B14" s="248"/>
      <c r="C14" s="248"/>
      <c r="D14" s="86">
        <v>2</v>
      </c>
      <c r="E14" s="390"/>
      <c r="F14" s="391"/>
      <c r="G14" s="391"/>
      <c r="H14" s="391"/>
      <c r="I14" s="391"/>
      <c r="J14" s="391"/>
      <c r="K14" s="391"/>
      <c r="L14" s="391"/>
      <c r="M14" s="391"/>
      <c r="N14" s="391"/>
      <c r="O14" s="391"/>
      <c r="P14" s="391"/>
      <c r="Q14" s="391"/>
      <c r="R14" s="391"/>
      <c r="S14" s="391"/>
      <c r="T14" s="391"/>
      <c r="U14" s="392"/>
      <c r="V14" s="296"/>
      <c r="W14" s="227"/>
      <c r="X14" s="228"/>
      <c r="Y14" s="292"/>
      <c r="Z14" s="293"/>
      <c r="AA14" s="293"/>
      <c r="AB14" s="293"/>
      <c r="AC14" s="294"/>
    </row>
    <row r="15" spans="2:29" s="71" customFormat="1" ht="13.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2:29" s="71" customFormat="1" ht="13.5" customHeight="1">
      <c r="B16" s="264" t="s">
        <v>32</v>
      </c>
      <c r="C16" s="265"/>
      <c r="D16" s="265"/>
      <c r="E16" s="265"/>
      <c r="F16" s="265"/>
      <c r="G16" s="265"/>
      <c r="H16" s="265"/>
      <c r="I16" s="265"/>
      <c r="J16" s="265" t="s">
        <v>113</v>
      </c>
      <c r="K16" s="265"/>
      <c r="L16" s="265"/>
      <c r="M16" s="265"/>
      <c r="N16" s="265"/>
      <c r="O16" s="265"/>
      <c r="P16" s="265"/>
      <c r="Q16" s="265"/>
      <c r="R16" s="265"/>
      <c r="S16" s="265"/>
      <c r="T16" s="265"/>
      <c r="U16" s="265"/>
      <c r="V16" s="265"/>
      <c r="W16" s="265"/>
      <c r="X16" s="265"/>
      <c r="Y16" s="265"/>
      <c r="Z16" s="265"/>
      <c r="AA16" s="265"/>
      <c r="AB16" s="265"/>
      <c r="AC16" s="266"/>
    </row>
    <row r="17" spans="2:29" s="71" customFormat="1" ht="14.25" thickBot="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5"/>
    </row>
    <row r="18" spans="2:29" s="71" customFormat="1" ht="129.75" customHeight="1">
      <c r="B18" s="145" t="s">
        <v>70</v>
      </c>
      <c r="C18" s="406" t="s">
        <v>115</v>
      </c>
      <c r="D18" s="406"/>
      <c r="E18" s="406"/>
      <c r="F18" s="406"/>
      <c r="G18" s="406"/>
      <c r="H18" s="406"/>
      <c r="I18" s="407"/>
      <c r="J18" s="408"/>
      <c r="K18" s="409"/>
      <c r="L18" s="409"/>
      <c r="M18" s="409"/>
      <c r="N18" s="409"/>
      <c r="O18" s="409"/>
      <c r="P18" s="409"/>
      <c r="Q18" s="409"/>
      <c r="R18" s="409"/>
      <c r="S18" s="409"/>
      <c r="T18" s="409"/>
      <c r="U18" s="409"/>
      <c r="V18" s="409"/>
      <c r="W18" s="409"/>
      <c r="X18" s="409"/>
      <c r="Y18" s="409"/>
      <c r="Z18" s="409"/>
      <c r="AA18" s="409"/>
      <c r="AB18" s="409"/>
      <c r="AC18" s="410"/>
    </row>
    <row r="19" spans="2:29" s="71" customFormat="1" ht="129.75" customHeight="1">
      <c r="B19" s="146" t="s">
        <v>124</v>
      </c>
      <c r="C19" s="393" t="s">
        <v>114</v>
      </c>
      <c r="D19" s="393"/>
      <c r="E19" s="393"/>
      <c r="F19" s="393"/>
      <c r="G19" s="393"/>
      <c r="H19" s="393"/>
      <c r="I19" s="394"/>
      <c r="J19" s="395"/>
      <c r="K19" s="396"/>
      <c r="L19" s="396"/>
      <c r="M19" s="396"/>
      <c r="N19" s="396"/>
      <c r="O19" s="396"/>
      <c r="P19" s="396"/>
      <c r="Q19" s="396"/>
      <c r="R19" s="396"/>
      <c r="S19" s="396"/>
      <c r="T19" s="396"/>
      <c r="U19" s="396"/>
      <c r="V19" s="396"/>
      <c r="W19" s="396"/>
      <c r="X19" s="396"/>
      <c r="Y19" s="396"/>
      <c r="Z19" s="396"/>
      <c r="AA19" s="396"/>
      <c r="AB19" s="396"/>
      <c r="AC19" s="397"/>
    </row>
    <row r="20" spans="2:29" s="71" customFormat="1" ht="129.75" customHeight="1">
      <c r="B20" s="146" t="s">
        <v>125</v>
      </c>
      <c r="C20" s="393" t="s">
        <v>195</v>
      </c>
      <c r="D20" s="393"/>
      <c r="E20" s="393"/>
      <c r="F20" s="393"/>
      <c r="G20" s="393"/>
      <c r="H20" s="393"/>
      <c r="I20" s="394"/>
      <c r="J20" s="395"/>
      <c r="K20" s="396"/>
      <c r="L20" s="396"/>
      <c r="M20" s="396"/>
      <c r="N20" s="396"/>
      <c r="O20" s="396"/>
      <c r="P20" s="396"/>
      <c r="Q20" s="396"/>
      <c r="R20" s="396"/>
      <c r="S20" s="396"/>
      <c r="T20" s="396"/>
      <c r="U20" s="396"/>
      <c r="V20" s="396"/>
      <c r="W20" s="396"/>
      <c r="X20" s="396"/>
      <c r="Y20" s="396"/>
      <c r="Z20" s="396"/>
      <c r="AA20" s="396"/>
      <c r="AB20" s="396"/>
      <c r="AC20" s="397"/>
    </row>
    <row r="21" spans="2:29" s="71" customFormat="1" ht="129.75" customHeight="1" thickBot="1">
      <c r="B21" s="147" t="s">
        <v>164</v>
      </c>
      <c r="C21" s="398" t="s">
        <v>196</v>
      </c>
      <c r="D21" s="398"/>
      <c r="E21" s="398"/>
      <c r="F21" s="398"/>
      <c r="G21" s="398"/>
      <c r="H21" s="398"/>
      <c r="I21" s="399"/>
      <c r="J21" s="400"/>
      <c r="K21" s="401"/>
      <c r="L21" s="401"/>
      <c r="M21" s="401"/>
      <c r="N21" s="401"/>
      <c r="O21" s="401"/>
      <c r="P21" s="401"/>
      <c r="Q21" s="401"/>
      <c r="R21" s="401"/>
      <c r="S21" s="401"/>
      <c r="T21" s="401"/>
      <c r="U21" s="401"/>
      <c r="V21" s="401"/>
      <c r="W21" s="401"/>
      <c r="X21" s="401"/>
      <c r="Y21" s="401"/>
      <c r="Z21" s="401"/>
      <c r="AA21" s="401"/>
      <c r="AB21" s="401"/>
      <c r="AC21" s="402"/>
    </row>
    <row r="22" s="71"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10"/>
  <dimension ref="A1:BC146"/>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40"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c r="AF5" s="79"/>
      <c r="AG5" s="79"/>
      <c r="AH5" s="79"/>
      <c r="AI5" s="79"/>
      <c r="AJ5" s="79"/>
      <c r="AK5" s="79"/>
      <c r="AL5" s="79"/>
      <c r="AM5" s="79"/>
      <c r="AN5" s="79"/>
    </row>
    <row r="6" spans="1:36"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c r="AF6" s="79"/>
      <c r="AG6" s="79"/>
      <c r="AH6" s="79"/>
      <c r="AI6" s="79"/>
      <c r="AJ6" s="79"/>
    </row>
    <row r="7" spans="1:40" s="71" customFormat="1" ht="31.5" customHeight="1">
      <c r="A7" s="76"/>
      <c r="B7" s="320" t="s">
        <v>194</v>
      </c>
      <c r="C7" s="320"/>
      <c r="D7" s="421" t="s">
        <v>191</v>
      </c>
      <c r="E7" s="421"/>
      <c r="F7" s="421"/>
      <c r="G7" s="421"/>
      <c r="H7" s="421"/>
      <c r="I7" s="421"/>
      <c r="J7" s="421"/>
      <c r="K7" s="421"/>
      <c r="L7" s="421"/>
      <c r="M7" s="421"/>
      <c r="N7" s="421"/>
      <c r="O7" s="421"/>
      <c r="P7" s="421"/>
      <c r="Q7" s="421"/>
      <c r="R7" s="421"/>
      <c r="S7" s="421"/>
      <c r="T7" s="421"/>
      <c r="U7" s="421"/>
      <c r="V7" s="421"/>
      <c r="W7" s="421"/>
      <c r="X7" s="421"/>
      <c r="Y7" s="421"/>
      <c r="Z7" s="421"/>
      <c r="AA7" s="421"/>
      <c r="AB7" s="421"/>
      <c r="AC7" s="422"/>
      <c r="AE7" s="73"/>
      <c r="AI7" s="79"/>
      <c r="AJ7" s="79"/>
      <c r="AK7" s="79"/>
      <c r="AL7" s="79"/>
      <c r="AM7" s="79"/>
      <c r="AN7" s="79"/>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02" t="s">
        <v>241</v>
      </c>
      <c r="F10" s="303"/>
      <c r="G10" s="303"/>
      <c r="H10" s="303"/>
      <c r="I10" s="304"/>
      <c r="J10" s="296" t="s">
        <v>29</v>
      </c>
      <c r="K10" s="227"/>
      <c r="L10" s="84">
        <v>1</v>
      </c>
      <c r="M10" s="305">
        <v>0.395833333333334</v>
      </c>
      <c r="N10" s="306"/>
      <c r="O10" s="306"/>
      <c r="P10" s="307"/>
      <c r="Q10" s="85" t="s">
        <v>1</v>
      </c>
      <c r="R10" s="305">
        <v>0.60416666666667</v>
      </c>
      <c r="S10" s="314"/>
      <c r="T10" s="314"/>
      <c r="U10" s="315"/>
      <c r="V10" s="296" t="s">
        <v>2</v>
      </c>
      <c r="W10" s="227"/>
      <c r="X10" s="227"/>
      <c r="Y10" s="289">
        <f>IF(ISBLANK(シート1!N7),"",シート1!N7)</f>
      </c>
      <c r="Z10" s="290"/>
      <c r="AA10" s="290"/>
      <c r="AB10" s="290"/>
      <c r="AC10" s="291"/>
      <c r="AE10" s="73"/>
    </row>
    <row r="11" spans="2:35" s="71" customFormat="1" ht="18.75" customHeight="1" thickBot="1">
      <c r="B11" s="248"/>
      <c r="C11" s="248"/>
      <c r="D11" s="86">
        <v>2</v>
      </c>
      <c r="E11" s="316"/>
      <c r="F11" s="317"/>
      <c r="G11" s="317"/>
      <c r="H11" s="317"/>
      <c r="I11" s="318"/>
      <c r="J11" s="296"/>
      <c r="K11" s="227"/>
      <c r="L11" s="84">
        <v>2</v>
      </c>
      <c r="M11" s="299"/>
      <c r="N11" s="300"/>
      <c r="O11" s="300"/>
      <c r="P11" s="301"/>
      <c r="Q11" s="85" t="s">
        <v>1</v>
      </c>
      <c r="R11" s="299"/>
      <c r="S11" s="300"/>
      <c r="T11" s="300"/>
      <c r="U11" s="301"/>
      <c r="V11" s="296"/>
      <c r="W11" s="227"/>
      <c r="X11" s="227"/>
      <c r="Y11" s="292"/>
      <c r="Z11" s="293"/>
      <c r="AA11" s="293"/>
      <c r="AB11" s="293"/>
      <c r="AC11" s="294"/>
      <c r="AD11" s="87"/>
      <c r="AE11" s="87"/>
      <c r="AF11" s="87"/>
      <c r="AG11" s="87"/>
      <c r="AI11" s="73"/>
    </row>
    <row r="12" spans="2:33"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F12" s="71"/>
      <c r="AG12" s="71"/>
    </row>
    <row r="13" spans="2:29" s="71" customFormat="1" ht="18.75" customHeight="1">
      <c r="B13" s="248" t="s">
        <v>3</v>
      </c>
      <c r="C13" s="248"/>
      <c r="D13" s="83">
        <v>1</v>
      </c>
      <c r="E13" s="308" t="s">
        <v>240</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11"/>
      <c r="F14" s="312"/>
      <c r="G14" s="312"/>
      <c r="H14" s="312"/>
      <c r="I14" s="312"/>
      <c r="J14" s="312"/>
      <c r="K14" s="312"/>
      <c r="L14" s="312"/>
      <c r="M14" s="312"/>
      <c r="N14" s="312"/>
      <c r="O14" s="312"/>
      <c r="P14" s="312"/>
      <c r="Q14" s="312"/>
      <c r="R14" s="312"/>
      <c r="S14" s="312"/>
      <c r="T14" s="312"/>
      <c r="U14" s="313"/>
      <c r="V14" s="296"/>
      <c r="W14" s="227"/>
      <c r="X14" s="228"/>
      <c r="Y14" s="292"/>
      <c r="Z14" s="293"/>
      <c r="AA14" s="293"/>
      <c r="AB14" s="293"/>
      <c r="AC14" s="294"/>
    </row>
    <row r="15" spans="2:29" s="71" customFormat="1" ht="14.2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40" s="71" customFormat="1" ht="22.5" customHeight="1">
      <c r="A16" s="73"/>
      <c r="B16" s="264" t="s">
        <v>190</v>
      </c>
      <c r="C16" s="265"/>
      <c r="D16" s="265"/>
      <c r="E16" s="265"/>
      <c r="F16" s="265"/>
      <c r="G16" s="265"/>
      <c r="H16" s="265"/>
      <c r="I16" s="265"/>
      <c r="J16" s="265"/>
      <c r="K16" s="265"/>
      <c r="L16" s="265"/>
      <c r="M16" s="265"/>
      <c r="N16" s="265"/>
      <c r="O16" s="266"/>
      <c r="P16" s="272" t="s">
        <v>168</v>
      </c>
      <c r="Q16" s="273"/>
      <c r="R16" s="274"/>
      <c r="S16" s="272" t="s">
        <v>167</v>
      </c>
      <c r="T16" s="273"/>
      <c r="U16" s="274"/>
      <c r="V16" s="272" t="s">
        <v>174</v>
      </c>
      <c r="W16" s="273"/>
      <c r="X16" s="274"/>
      <c r="Y16" s="286" t="s">
        <v>34</v>
      </c>
      <c r="Z16" s="286"/>
      <c r="AA16" s="286"/>
      <c r="AB16" s="286"/>
      <c r="AC16" s="286"/>
      <c r="AD16" s="73"/>
      <c r="AF16" s="93" t="s">
        <v>12</v>
      </c>
      <c r="AG16" s="93" t="s">
        <v>30</v>
      </c>
      <c r="AH16" s="328"/>
      <c r="AI16" s="330" t="s">
        <v>41</v>
      </c>
      <c r="AJ16" s="331"/>
      <c r="AK16" s="330" t="s">
        <v>33</v>
      </c>
      <c r="AL16" s="331"/>
      <c r="AM16" s="330" t="s">
        <v>40</v>
      </c>
      <c r="AN16" s="331"/>
    </row>
    <row r="17" spans="1:40" s="71" customFormat="1" ht="22.5" customHeight="1" thickBot="1">
      <c r="A17" s="73"/>
      <c r="B17" s="267"/>
      <c r="C17" s="268"/>
      <c r="D17" s="268"/>
      <c r="E17" s="268"/>
      <c r="F17" s="268"/>
      <c r="G17" s="268"/>
      <c r="H17" s="268"/>
      <c r="I17" s="268"/>
      <c r="J17" s="268"/>
      <c r="K17" s="268"/>
      <c r="L17" s="268"/>
      <c r="M17" s="268"/>
      <c r="N17" s="268"/>
      <c r="O17" s="269"/>
      <c r="P17" s="275"/>
      <c r="Q17" s="276"/>
      <c r="R17" s="277"/>
      <c r="S17" s="275"/>
      <c r="T17" s="276"/>
      <c r="U17" s="277"/>
      <c r="V17" s="275"/>
      <c r="W17" s="276"/>
      <c r="X17" s="277"/>
      <c r="Y17" s="286"/>
      <c r="Z17" s="286"/>
      <c r="AA17" s="286"/>
      <c r="AB17" s="286"/>
      <c r="AC17" s="286"/>
      <c r="AD17" s="73"/>
      <c r="AF17" s="94"/>
      <c r="AG17" s="95" t="s">
        <v>31</v>
      </c>
      <c r="AH17" s="329"/>
      <c r="AI17" s="96" t="s">
        <v>42</v>
      </c>
      <c r="AJ17" s="97" t="s">
        <v>43</v>
      </c>
      <c r="AK17" s="96" t="s">
        <v>42</v>
      </c>
      <c r="AL17" s="98" t="s">
        <v>43</v>
      </c>
      <c r="AM17" s="99" t="s">
        <v>155</v>
      </c>
      <c r="AN17" s="98" t="s">
        <v>43</v>
      </c>
    </row>
    <row r="18" spans="1:40" s="71" customFormat="1" ht="30" customHeight="1" thickBot="1">
      <c r="A18" s="73"/>
      <c r="B18" s="284" t="s">
        <v>136</v>
      </c>
      <c r="C18" s="285"/>
      <c r="D18" s="285"/>
      <c r="E18" s="285"/>
      <c r="F18" s="285"/>
      <c r="G18" s="285"/>
      <c r="H18" s="285"/>
      <c r="I18" s="285"/>
      <c r="J18" s="285"/>
      <c r="K18" s="285"/>
      <c r="L18" s="285"/>
      <c r="M18" s="285"/>
      <c r="N18" s="285"/>
      <c r="O18" s="285"/>
      <c r="P18" s="278"/>
      <c r="Q18" s="279"/>
      <c r="R18" s="280"/>
      <c r="S18" s="332"/>
      <c r="T18" s="279"/>
      <c r="U18" s="280"/>
      <c r="V18" s="332"/>
      <c r="W18" s="279"/>
      <c r="X18" s="333"/>
      <c r="Y18" s="334"/>
      <c r="Z18" s="335"/>
      <c r="AA18" s="335"/>
      <c r="AB18" s="335"/>
      <c r="AC18" s="335"/>
      <c r="AD18" s="73"/>
      <c r="AF18" s="93" t="s">
        <v>12</v>
      </c>
      <c r="AG18" s="93" t="s">
        <v>30</v>
      </c>
      <c r="AH18" s="100"/>
      <c r="AI18" s="330" t="s">
        <v>41</v>
      </c>
      <c r="AJ18" s="331"/>
      <c r="AK18" s="330" t="s">
        <v>33</v>
      </c>
      <c r="AL18" s="331"/>
      <c r="AM18" s="330" t="s">
        <v>40</v>
      </c>
      <c r="AN18" s="331"/>
    </row>
    <row r="19" spans="1:42" s="71" customFormat="1" ht="41.25" customHeight="1">
      <c r="A19" s="73"/>
      <c r="B19" s="101" t="s">
        <v>35</v>
      </c>
      <c r="C19" s="344" t="s">
        <v>213</v>
      </c>
      <c r="D19" s="345"/>
      <c r="E19" s="345"/>
      <c r="F19" s="345"/>
      <c r="G19" s="345"/>
      <c r="H19" s="345"/>
      <c r="I19" s="345"/>
      <c r="J19" s="345"/>
      <c r="K19" s="345"/>
      <c r="L19" s="345"/>
      <c r="M19" s="345"/>
      <c r="N19" s="345"/>
      <c r="O19" s="481"/>
      <c r="P19" s="415"/>
      <c r="Q19" s="416"/>
      <c r="R19" s="417"/>
      <c r="S19" s="357"/>
      <c r="T19" s="282"/>
      <c r="U19" s="358"/>
      <c r="V19" s="348"/>
      <c r="W19" s="348"/>
      <c r="X19" s="348"/>
      <c r="Y19" s="270"/>
      <c r="Z19" s="270"/>
      <c r="AA19" s="270"/>
      <c r="AB19" s="270"/>
      <c r="AC19" s="271"/>
      <c r="AD19" s="73"/>
      <c r="AF19" s="102" t="s">
        <v>156</v>
      </c>
      <c r="AG19" s="103">
        <v>0.3333333333333333</v>
      </c>
      <c r="AH19" s="104"/>
      <c r="AI19" s="105"/>
      <c r="AJ19" s="106"/>
      <c r="AK19" s="107"/>
      <c r="AL19" s="108"/>
      <c r="AM19" s="107"/>
      <c r="AN19" s="108"/>
      <c r="AP19" s="218"/>
    </row>
    <row r="20" spans="1:42" s="71" customFormat="1" ht="41.25" customHeight="1">
      <c r="A20" s="73"/>
      <c r="B20" s="101" t="s">
        <v>36</v>
      </c>
      <c r="C20" s="344" t="s">
        <v>214</v>
      </c>
      <c r="D20" s="345"/>
      <c r="E20" s="345"/>
      <c r="F20" s="345"/>
      <c r="G20" s="345"/>
      <c r="H20" s="345"/>
      <c r="I20" s="345"/>
      <c r="J20" s="345"/>
      <c r="K20" s="345"/>
      <c r="L20" s="345"/>
      <c r="M20" s="345"/>
      <c r="N20" s="345"/>
      <c r="O20" s="481"/>
      <c r="P20" s="412"/>
      <c r="Q20" s="413"/>
      <c r="R20" s="414"/>
      <c r="S20" s="321"/>
      <c r="T20" s="322"/>
      <c r="U20" s="323"/>
      <c r="V20" s="324"/>
      <c r="W20" s="324"/>
      <c r="X20" s="324"/>
      <c r="Y20" s="336"/>
      <c r="Z20" s="336"/>
      <c r="AA20" s="336"/>
      <c r="AB20" s="336"/>
      <c r="AC20" s="337"/>
      <c r="AD20" s="73"/>
      <c r="AF20" s="109" t="s">
        <v>157</v>
      </c>
      <c r="AG20" s="103">
        <v>0.3368055555555556</v>
      </c>
      <c r="AH20" s="104">
        <v>4</v>
      </c>
      <c r="AI20" s="105" t="s">
        <v>158</v>
      </c>
      <c r="AJ20" s="106" t="s">
        <v>45</v>
      </c>
      <c r="AK20" s="105" t="s">
        <v>52</v>
      </c>
      <c r="AL20" s="110" t="s">
        <v>53</v>
      </c>
      <c r="AM20" s="105" t="s">
        <v>54</v>
      </c>
      <c r="AN20" s="110" t="s">
        <v>55</v>
      </c>
      <c r="AP20" s="218"/>
    </row>
    <row r="21" spans="1:42" s="71" customFormat="1" ht="41.25" customHeight="1">
      <c r="A21" s="73"/>
      <c r="B21" s="101" t="s">
        <v>37</v>
      </c>
      <c r="C21" s="349" t="s">
        <v>235</v>
      </c>
      <c r="D21" s="350"/>
      <c r="E21" s="350"/>
      <c r="F21" s="350"/>
      <c r="G21" s="350"/>
      <c r="H21" s="350"/>
      <c r="I21" s="350"/>
      <c r="J21" s="350"/>
      <c r="K21" s="350"/>
      <c r="L21" s="350"/>
      <c r="M21" s="350"/>
      <c r="N21" s="350"/>
      <c r="O21" s="411"/>
      <c r="P21" s="412"/>
      <c r="Q21" s="413"/>
      <c r="R21" s="414"/>
      <c r="S21" s="321"/>
      <c r="T21" s="322"/>
      <c r="U21" s="323"/>
      <c r="V21" s="324"/>
      <c r="W21" s="324"/>
      <c r="X21" s="324"/>
      <c r="Y21" s="336"/>
      <c r="Z21" s="336"/>
      <c r="AA21" s="336"/>
      <c r="AB21" s="336"/>
      <c r="AC21" s="337"/>
      <c r="AD21" s="73"/>
      <c r="AF21" s="79"/>
      <c r="AG21" s="103">
        <v>0.340277777777778</v>
      </c>
      <c r="AH21" s="111">
        <v>3</v>
      </c>
      <c r="AI21" s="112" t="s">
        <v>159</v>
      </c>
      <c r="AJ21" s="113" t="s">
        <v>160</v>
      </c>
      <c r="AK21" s="112" t="s">
        <v>56</v>
      </c>
      <c r="AL21" s="114" t="s">
        <v>57</v>
      </c>
      <c r="AM21" s="112" t="s">
        <v>58</v>
      </c>
      <c r="AN21" s="114" t="s">
        <v>59</v>
      </c>
      <c r="AP21" s="218"/>
    </row>
    <row r="22" spans="1:42" s="71" customFormat="1" ht="41.25" customHeight="1">
      <c r="A22" s="73"/>
      <c r="B22" s="101" t="s">
        <v>236</v>
      </c>
      <c r="C22" s="349" t="s">
        <v>215</v>
      </c>
      <c r="D22" s="350"/>
      <c r="E22" s="350"/>
      <c r="F22" s="350"/>
      <c r="G22" s="350"/>
      <c r="H22" s="350"/>
      <c r="I22" s="350"/>
      <c r="J22" s="350"/>
      <c r="K22" s="350"/>
      <c r="L22" s="350"/>
      <c r="M22" s="350"/>
      <c r="N22" s="350"/>
      <c r="O22" s="411"/>
      <c r="P22" s="412"/>
      <c r="Q22" s="413"/>
      <c r="R22" s="414"/>
      <c r="S22" s="470"/>
      <c r="T22" s="471"/>
      <c r="U22" s="472"/>
      <c r="V22" s="473"/>
      <c r="W22" s="473"/>
      <c r="X22" s="473"/>
      <c r="Y22" s="482"/>
      <c r="Z22" s="482"/>
      <c r="AA22" s="482"/>
      <c r="AB22" s="482"/>
      <c r="AC22" s="483"/>
      <c r="AD22" s="73"/>
      <c r="AF22" s="79"/>
      <c r="AG22" s="103">
        <v>0.347222222222222</v>
      </c>
      <c r="AH22" s="225">
        <v>2</v>
      </c>
      <c r="AI22" s="116" t="s">
        <v>162</v>
      </c>
      <c r="AJ22" s="97" t="s">
        <v>160</v>
      </c>
      <c r="AK22" s="116" t="s">
        <v>64</v>
      </c>
      <c r="AL22" s="117" t="s">
        <v>65</v>
      </c>
      <c r="AM22" s="116" t="s">
        <v>66</v>
      </c>
      <c r="AN22" s="117" t="s">
        <v>67</v>
      </c>
      <c r="AP22" s="218"/>
    </row>
    <row r="23" spans="1:40" s="71" customFormat="1" ht="41.25" customHeight="1" thickBot="1">
      <c r="A23" s="73"/>
      <c r="B23" s="119" t="s">
        <v>192</v>
      </c>
      <c r="C23" s="349" t="s">
        <v>216</v>
      </c>
      <c r="D23" s="350"/>
      <c r="E23" s="350"/>
      <c r="F23" s="350"/>
      <c r="G23" s="350"/>
      <c r="H23" s="350"/>
      <c r="I23" s="350"/>
      <c r="J23" s="350"/>
      <c r="K23" s="350"/>
      <c r="L23" s="350"/>
      <c r="M23" s="350"/>
      <c r="N23" s="350"/>
      <c r="O23" s="350"/>
      <c r="P23" s="474"/>
      <c r="Q23" s="475"/>
      <c r="R23" s="476"/>
      <c r="S23" s="477"/>
      <c r="T23" s="475"/>
      <c r="U23" s="478"/>
      <c r="V23" s="484"/>
      <c r="W23" s="484"/>
      <c r="X23" s="484"/>
      <c r="Y23" s="479"/>
      <c r="Z23" s="479"/>
      <c r="AA23" s="479"/>
      <c r="AB23" s="479"/>
      <c r="AC23" s="480"/>
      <c r="AD23" s="73"/>
      <c r="AE23" s="121"/>
      <c r="AF23" s="79"/>
      <c r="AG23" s="103">
        <v>0.357638888888889</v>
      </c>
      <c r="AH23" s="115">
        <v>1</v>
      </c>
      <c r="AI23" s="79"/>
      <c r="AJ23" s="79"/>
      <c r="AK23" s="118"/>
      <c r="AL23" s="79"/>
      <c r="AM23" s="118"/>
      <c r="AN23" s="118"/>
    </row>
    <row r="24" spans="1:40" s="71" customFormat="1" ht="41.25" customHeight="1">
      <c r="A24" s="73"/>
      <c r="B24" s="119"/>
      <c r="C24" s="349"/>
      <c r="D24" s="350"/>
      <c r="E24" s="350"/>
      <c r="F24" s="350"/>
      <c r="G24" s="350"/>
      <c r="H24" s="350"/>
      <c r="I24" s="350"/>
      <c r="J24" s="350"/>
      <c r="K24" s="350"/>
      <c r="L24" s="350"/>
      <c r="M24" s="350"/>
      <c r="N24" s="350"/>
      <c r="O24" s="350"/>
      <c r="P24" s="356"/>
      <c r="Q24" s="356"/>
      <c r="R24" s="356"/>
      <c r="S24" s="359"/>
      <c r="T24" s="360"/>
      <c r="U24" s="360"/>
      <c r="V24" s="361"/>
      <c r="W24" s="362"/>
      <c r="X24" s="362"/>
      <c r="Y24" s="364"/>
      <c r="Z24" s="364"/>
      <c r="AA24" s="364"/>
      <c r="AB24" s="364"/>
      <c r="AC24" s="364"/>
      <c r="AD24" s="73"/>
      <c r="AF24" s="79"/>
      <c r="AG24" s="103">
        <v>0.368055555555556</v>
      </c>
      <c r="AH24" s="79"/>
      <c r="AI24" s="79"/>
      <c r="AJ24" s="79"/>
      <c r="AK24" s="118"/>
      <c r="AL24" s="79"/>
      <c r="AM24" s="118"/>
      <c r="AN24" s="118"/>
    </row>
    <row r="25" spans="1:40" s="71" customFormat="1" ht="41.25" customHeight="1">
      <c r="A25" s="73"/>
      <c r="B25" s="119"/>
      <c r="C25" s="349"/>
      <c r="D25" s="350"/>
      <c r="E25" s="350"/>
      <c r="F25" s="350"/>
      <c r="G25" s="350"/>
      <c r="H25" s="350"/>
      <c r="I25" s="350"/>
      <c r="J25" s="350"/>
      <c r="K25" s="350"/>
      <c r="L25" s="350"/>
      <c r="M25" s="350"/>
      <c r="N25" s="350"/>
      <c r="O25" s="350"/>
      <c r="P25" s="356"/>
      <c r="Q25" s="356"/>
      <c r="R25" s="356"/>
      <c r="S25" s="359"/>
      <c r="T25" s="360"/>
      <c r="U25" s="360"/>
      <c r="V25" s="361"/>
      <c r="W25" s="362"/>
      <c r="X25" s="362"/>
      <c r="Y25" s="364"/>
      <c r="Z25" s="364"/>
      <c r="AA25" s="364"/>
      <c r="AB25" s="364"/>
      <c r="AC25" s="364"/>
      <c r="AD25" s="73"/>
      <c r="AF25" s="79"/>
      <c r="AG25" s="103">
        <v>0.371527777777778</v>
      </c>
      <c r="AH25" s="79"/>
      <c r="AI25" s="79"/>
      <c r="AJ25" s="79"/>
      <c r="AK25" s="79"/>
      <c r="AL25" s="79"/>
      <c r="AM25" s="79"/>
      <c r="AN25" s="79"/>
    </row>
    <row r="26" spans="1:40" s="71" customFormat="1" ht="41.25" customHeight="1">
      <c r="A26" s="73"/>
      <c r="B26" s="119"/>
      <c r="C26" s="349"/>
      <c r="D26" s="350"/>
      <c r="E26" s="350"/>
      <c r="F26" s="350"/>
      <c r="G26" s="350"/>
      <c r="H26" s="350"/>
      <c r="I26" s="350"/>
      <c r="J26" s="350"/>
      <c r="K26" s="350"/>
      <c r="L26" s="350"/>
      <c r="M26" s="350"/>
      <c r="N26" s="350"/>
      <c r="O26" s="350"/>
      <c r="P26" s="356"/>
      <c r="Q26" s="356"/>
      <c r="R26" s="356"/>
      <c r="S26" s="359"/>
      <c r="T26" s="360"/>
      <c r="U26" s="360"/>
      <c r="V26" s="361"/>
      <c r="W26" s="362"/>
      <c r="X26" s="362"/>
      <c r="Y26" s="364"/>
      <c r="Z26" s="364"/>
      <c r="AA26" s="364"/>
      <c r="AB26" s="364"/>
      <c r="AC26" s="364"/>
      <c r="AD26" s="73"/>
      <c r="AF26" s="79"/>
      <c r="AG26" s="103">
        <v>0.375</v>
      </c>
      <c r="AH26" s="79"/>
      <c r="AI26" s="79"/>
      <c r="AJ26" s="79"/>
      <c r="AK26" s="79"/>
      <c r="AL26" s="79"/>
      <c r="AM26" s="79"/>
      <c r="AN26" s="79"/>
    </row>
    <row r="27" spans="1:40" s="71" customFormat="1" ht="41.25" customHeight="1">
      <c r="A27" s="73"/>
      <c r="B27" s="219"/>
      <c r="C27" s="365"/>
      <c r="D27" s="366"/>
      <c r="E27" s="366"/>
      <c r="F27" s="366"/>
      <c r="G27" s="366"/>
      <c r="H27" s="366"/>
      <c r="I27" s="366"/>
      <c r="J27" s="366"/>
      <c r="K27" s="366"/>
      <c r="L27" s="366"/>
      <c r="M27" s="366"/>
      <c r="N27" s="366"/>
      <c r="O27" s="366"/>
      <c r="P27" s="367"/>
      <c r="Q27" s="367"/>
      <c r="R27" s="367"/>
      <c r="S27" s="368"/>
      <c r="T27" s="369"/>
      <c r="U27" s="369"/>
      <c r="V27" s="370"/>
      <c r="W27" s="371"/>
      <c r="X27" s="371"/>
      <c r="Y27" s="372"/>
      <c r="Z27" s="372"/>
      <c r="AA27" s="372"/>
      <c r="AB27" s="372"/>
      <c r="AC27" s="372"/>
      <c r="AD27" s="73"/>
      <c r="AF27" s="79"/>
      <c r="AG27" s="103">
        <v>0.378472222222223</v>
      </c>
      <c r="AH27" s="79"/>
      <c r="AI27" s="79"/>
      <c r="AJ27" s="79"/>
      <c r="AK27" s="79"/>
      <c r="AL27" s="79"/>
      <c r="AM27" s="79"/>
      <c r="AN27" s="79"/>
    </row>
    <row r="28" spans="1:40" s="218" customFormat="1" ht="41.25" customHeight="1">
      <c r="A28" s="73"/>
      <c r="B28" s="224"/>
      <c r="C28" s="338"/>
      <c r="D28" s="339"/>
      <c r="E28" s="339"/>
      <c r="F28" s="339"/>
      <c r="G28" s="339"/>
      <c r="H28" s="339"/>
      <c r="I28" s="339"/>
      <c r="J28" s="339"/>
      <c r="K28" s="339"/>
      <c r="L28" s="339"/>
      <c r="M28" s="339"/>
      <c r="N28" s="339"/>
      <c r="O28" s="340"/>
      <c r="P28" s="343"/>
      <c r="Q28" s="341"/>
      <c r="R28" s="341"/>
      <c r="S28" s="341"/>
      <c r="T28" s="341"/>
      <c r="U28" s="342"/>
      <c r="V28" s="341"/>
      <c r="W28" s="341"/>
      <c r="X28" s="341"/>
      <c r="Y28" s="354"/>
      <c r="Z28" s="354"/>
      <c r="AA28" s="354"/>
      <c r="AB28" s="354"/>
      <c r="AC28" s="354"/>
      <c r="AD28" s="73"/>
      <c r="AE28" s="121"/>
      <c r="AF28" s="79"/>
      <c r="AG28" s="103">
        <v>0.381944444444445</v>
      </c>
      <c r="AH28" s="79"/>
      <c r="AI28" s="79"/>
      <c r="AJ28" s="79"/>
      <c r="AK28" s="79"/>
      <c r="AL28" s="79"/>
      <c r="AM28" s="79"/>
      <c r="AN28" s="79"/>
    </row>
    <row r="29" spans="1:40" s="218" customFormat="1" ht="8.25" customHeight="1">
      <c r="A29" s="73"/>
      <c r="B29" s="120"/>
      <c r="C29" s="73"/>
      <c r="D29" s="73"/>
      <c r="E29" s="73"/>
      <c r="F29" s="73"/>
      <c r="G29" s="73"/>
      <c r="H29" s="73"/>
      <c r="I29" s="73"/>
      <c r="J29" s="73"/>
      <c r="K29" s="73"/>
      <c r="L29" s="73"/>
      <c r="M29" s="71"/>
      <c r="N29" s="71"/>
      <c r="O29" s="71"/>
      <c r="P29" s="73"/>
      <c r="Q29" s="73"/>
      <c r="R29" s="73"/>
      <c r="S29" s="73"/>
      <c r="T29" s="73"/>
      <c r="U29" s="73"/>
      <c r="V29" s="73"/>
      <c r="W29" s="73"/>
      <c r="X29" s="73"/>
      <c r="Y29" s="73"/>
      <c r="Z29" s="73"/>
      <c r="AA29" s="73"/>
      <c r="AB29" s="73"/>
      <c r="AC29" s="73"/>
      <c r="AD29" s="73"/>
      <c r="AE29" s="121"/>
      <c r="AF29" s="79"/>
      <c r="AG29" s="103">
        <v>0.385416666666667</v>
      </c>
      <c r="AH29" s="79"/>
      <c r="AI29" s="79"/>
      <c r="AJ29" s="79"/>
      <c r="AK29" s="79"/>
      <c r="AL29" s="79"/>
      <c r="AM29" s="79"/>
      <c r="AN29" s="79"/>
    </row>
    <row r="30" spans="1:40" s="218" customFormat="1" ht="15.75" customHeight="1">
      <c r="A30" s="73"/>
      <c r="B30" s="258" t="s">
        <v>230</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73"/>
      <c r="AE30" s="121"/>
      <c r="AF30" s="79"/>
      <c r="AG30" s="103">
        <v>0.38888888888889</v>
      </c>
      <c r="AH30" s="79"/>
      <c r="AI30" s="79"/>
      <c r="AJ30" s="79"/>
      <c r="AK30" s="79"/>
      <c r="AL30" s="79"/>
      <c r="AM30" s="79"/>
      <c r="AN30" s="79"/>
    </row>
    <row r="31" spans="1:40" s="218" customFormat="1" ht="15.75" customHeight="1">
      <c r="A31" s="73"/>
      <c r="B31" s="261" t="s">
        <v>231</v>
      </c>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3"/>
      <c r="AD31" s="73"/>
      <c r="AE31" s="121"/>
      <c r="AF31" s="79"/>
      <c r="AG31" s="103">
        <v>0.392361111111112</v>
      </c>
      <c r="AH31" s="79"/>
      <c r="AI31" s="79"/>
      <c r="AJ31" s="79"/>
      <c r="AK31" s="79"/>
      <c r="AL31" s="79"/>
      <c r="AM31" s="79"/>
      <c r="AN31" s="79"/>
    </row>
    <row r="32" spans="1:55" s="28" customFormat="1" ht="15.75" customHeight="1">
      <c r="A32" s="5"/>
      <c r="B32" s="120"/>
      <c r="C32" s="73"/>
      <c r="D32" s="73"/>
      <c r="E32" s="73"/>
      <c r="F32" s="73"/>
      <c r="G32" s="73"/>
      <c r="H32" s="73"/>
      <c r="I32" s="73"/>
      <c r="J32" s="73"/>
      <c r="K32" s="73"/>
      <c r="L32" s="73"/>
      <c r="M32" s="71"/>
      <c r="N32" s="71"/>
      <c r="O32" s="71"/>
      <c r="P32" s="73"/>
      <c r="Q32" s="73"/>
      <c r="R32" s="73"/>
      <c r="S32" s="73"/>
      <c r="T32" s="73"/>
      <c r="U32" s="73"/>
      <c r="V32" s="73"/>
      <c r="W32" s="73"/>
      <c r="X32" s="73"/>
      <c r="Y32" s="73"/>
      <c r="Z32" s="73"/>
      <c r="AA32" s="73"/>
      <c r="AB32" s="73"/>
      <c r="AC32" s="73"/>
      <c r="AD32" s="5"/>
      <c r="AE32" s="8"/>
      <c r="AG32" s="24">
        <v>0.395833333333334</v>
      </c>
      <c r="AH32" s="79"/>
      <c r="AO32" s="6"/>
      <c r="AP32" s="6"/>
      <c r="AQ32" s="71"/>
      <c r="AR32" s="71"/>
      <c r="AS32" s="71"/>
      <c r="AT32" s="71"/>
      <c r="AU32" s="71"/>
      <c r="AV32" s="71"/>
      <c r="AW32" s="71"/>
      <c r="AX32" s="71"/>
      <c r="AY32" s="71"/>
      <c r="AZ32" s="71"/>
      <c r="BA32" s="71"/>
      <c r="BB32" s="71"/>
      <c r="BC32" s="71"/>
    </row>
    <row r="33" spans="1:55" s="28" customFormat="1" ht="15.75" customHeight="1">
      <c r="A33" s="5"/>
      <c r="B33" s="120"/>
      <c r="C33" s="73"/>
      <c r="D33" s="73"/>
      <c r="E33" s="73"/>
      <c r="F33" s="73"/>
      <c r="G33" s="73"/>
      <c r="H33" s="73"/>
      <c r="I33" s="73"/>
      <c r="J33" s="73"/>
      <c r="K33" s="73"/>
      <c r="L33" s="73"/>
      <c r="M33" s="79"/>
      <c r="N33" s="79"/>
      <c r="O33" s="79"/>
      <c r="P33" s="73"/>
      <c r="Q33" s="73"/>
      <c r="R33" s="73"/>
      <c r="S33" s="73"/>
      <c r="T33" s="73"/>
      <c r="U33" s="73"/>
      <c r="V33" s="73"/>
      <c r="W33" s="73"/>
      <c r="X33" s="73"/>
      <c r="Y33" s="73"/>
      <c r="Z33" s="73"/>
      <c r="AA33" s="73"/>
      <c r="AB33" s="73"/>
      <c r="AC33" s="73"/>
      <c r="AD33" s="5"/>
      <c r="AE33" s="8"/>
      <c r="AG33" s="24">
        <v>0.399305555555556</v>
      </c>
      <c r="AO33" s="6"/>
      <c r="AP33" s="6"/>
      <c r="AQ33" s="71"/>
      <c r="AR33" s="71"/>
      <c r="AS33" s="71"/>
      <c r="AT33" s="71"/>
      <c r="AU33" s="71"/>
      <c r="AV33" s="71"/>
      <c r="AW33" s="71"/>
      <c r="AX33" s="71"/>
      <c r="AY33" s="71"/>
      <c r="AZ33" s="71"/>
      <c r="BA33" s="71"/>
      <c r="BB33" s="71"/>
      <c r="BC33" s="71"/>
    </row>
    <row r="34" spans="1:55" s="28" customFormat="1" ht="15.75" customHeight="1">
      <c r="A34" s="5"/>
      <c r="B34" s="120"/>
      <c r="C34" s="73"/>
      <c r="D34" s="73"/>
      <c r="E34" s="73"/>
      <c r="F34" s="73"/>
      <c r="G34" s="73"/>
      <c r="H34" s="73"/>
      <c r="I34" s="73"/>
      <c r="J34" s="73"/>
      <c r="K34" s="73"/>
      <c r="L34" s="73"/>
      <c r="M34" s="79"/>
      <c r="N34" s="79"/>
      <c r="O34" s="79"/>
      <c r="P34" s="73"/>
      <c r="Q34" s="73"/>
      <c r="R34" s="73"/>
      <c r="S34" s="73"/>
      <c r="T34" s="73"/>
      <c r="U34" s="73"/>
      <c r="V34" s="73"/>
      <c r="W34" s="73"/>
      <c r="X34" s="73"/>
      <c r="Y34" s="73"/>
      <c r="Z34" s="73"/>
      <c r="AA34" s="73"/>
      <c r="AB34" s="73"/>
      <c r="AC34" s="73"/>
      <c r="AD34" s="5"/>
      <c r="AE34" s="8"/>
      <c r="AG34" s="24">
        <v>0.402777777777779</v>
      </c>
      <c r="AO34" s="6"/>
      <c r="AP34" s="6"/>
      <c r="AQ34" s="71"/>
      <c r="AR34" s="71"/>
      <c r="AS34" s="71"/>
      <c r="AT34" s="71"/>
      <c r="AU34" s="71"/>
      <c r="AV34" s="71"/>
      <c r="AW34" s="71"/>
      <c r="AX34" s="71"/>
      <c r="AY34" s="71"/>
      <c r="AZ34" s="71"/>
      <c r="BA34" s="71"/>
      <c r="BB34" s="71"/>
      <c r="BC34" s="71"/>
    </row>
    <row r="35" spans="1:55" s="28" customFormat="1" ht="15.75" customHeight="1">
      <c r="A35" s="5"/>
      <c r="B35" s="120"/>
      <c r="C35" s="73"/>
      <c r="D35" s="73"/>
      <c r="E35" s="73"/>
      <c r="F35" s="73"/>
      <c r="G35" s="73"/>
      <c r="H35" s="73"/>
      <c r="I35" s="73"/>
      <c r="J35" s="73"/>
      <c r="K35" s="73"/>
      <c r="L35" s="73"/>
      <c r="M35" s="79"/>
      <c r="N35" s="79"/>
      <c r="O35" s="79"/>
      <c r="P35" s="73"/>
      <c r="Q35" s="73"/>
      <c r="R35" s="73"/>
      <c r="S35" s="73"/>
      <c r="T35" s="73"/>
      <c r="U35" s="73"/>
      <c r="V35" s="73"/>
      <c r="W35" s="73"/>
      <c r="X35" s="73"/>
      <c r="Y35" s="73"/>
      <c r="Z35" s="73"/>
      <c r="AA35" s="73"/>
      <c r="AB35" s="73"/>
      <c r="AC35" s="73"/>
      <c r="AD35" s="5"/>
      <c r="AE35" s="8"/>
      <c r="AG35" s="24">
        <v>0.406250000000001</v>
      </c>
      <c r="AO35" s="6"/>
      <c r="AP35" s="6"/>
      <c r="AQ35" s="71"/>
      <c r="AR35" s="71"/>
      <c r="AS35" s="71"/>
      <c r="AT35" s="71"/>
      <c r="AU35" s="71"/>
      <c r="AV35" s="71"/>
      <c r="AW35" s="71"/>
      <c r="AX35" s="71"/>
      <c r="AY35" s="71"/>
      <c r="AZ35" s="71"/>
      <c r="BA35" s="71"/>
      <c r="BB35" s="71"/>
      <c r="BC35" s="71"/>
    </row>
    <row r="36" spans="1:55" s="28" customFormat="1" ht="15.75" customHeight="1">
      <c r="A36" s="5"/>
      <c r="B36" s="120"/>
      <c r="C36" s="73"/>
      <c r="D36" s="73"/>
      <c r="E36" s="73"/>
      <c r="F36" s="73"/>
      <c r="G36" s="73"/>
      <c r="H36" s="73"/>
      <c r="I36" s="73"/>
      <c r="J36" s="73"/>
      <c r="K36" s="73"/>
      <c r="L36" s="73"/>
      <c r="M36" s="79"/>
      <c r="N36" s="79"/>
      <c r="O36" s="79"/>
      <c r="P36" s="73"/>
      <c r="Q36" s="73"/>
      <c r="R36" s="73"/>
      <c r="S36" s="73"/>
      <c r="T36" s="73"/>
      <c r="U36" s="73"/>
      <c r="V36" s="73"/>
      <c r="W36" s="73"/>
      <c r="X36" s="73"/>
      <c r="Y36" s="73"/>
      <c r="Z36" s="73"/>
      <c r="AA36" s="73"/>
      <c r="AB36" s="73"/>
      <c r="AC36" s="73"/>
      <c r="AD36" s="5"/>
      <c r="AE36" s="8"/>
      <c r="AG36" s="24">
        <v>0.409722222222223</v>
      </c>
      <c r="AO36" s="6"/>
      <c r="AP36" s="6"/>
      <c r="AQ36" s="71"/>
      <c r="AR36" s="71"/>
      <c r="AS36" s="71"/>
      <c r="AT36" s="71"/>
      <c r="AU36" s="71"/>
      <c r="AV36" s="71"/>
      <c r="AW36" s="71"/>
      <c r="AX36" s="71"/>
      <c r="AY36" s="71"/>
      <c r="AZ36" s="71"/>
      <c r="BA36" s="71"/>
      <c r="BB36" s="71"/>
      <c r="BC36" s="71"/>
    </row>
    <row r="37" spans="1:55" s="28" customFormat="1" ht="15.75" customHeight="1">
      <c r="A37" s="5"/>
      <c r="B37" s="120"/>
      <c r="C37" s="73"/>
      <c r="D37" s="73"/>
      <c r="E37" s="73"/>
      <c r="F37" s="73"/>
      <c r="G37" s="73"/>
      <c r="H37" s="73"/>
      <c r="I37" s="73"/>
      <c r="J37" s="73"/>
      <c r="K37" s="73"/>
      <c r="L37" s="73"/>
      <c r="M37" s="79"/>
      <c r="N37" s="79"/>
      <c r="O37" s="79"/>
      <c r="P37" s="73"/>
      <c r="Q37" s="5"/>
      <c r="R37" s="5"/>
      <c r="S37" s="5"/>
      <c r="T37" s="5"/>
      <c r="U37" s="5"/>
      <c r="V37" s="5"/>
      <c r="W37" s="5"/>
      <c r="X37" s="5"/>
      <c r="Y37" s="5"/>
      <c r="Z37" s="5"/>
      <c r="AA37" s="5"/>
      <c r="AB37" s="5"/>
      <c r="AC37" s="5"/>
      <c r="AD37" s="5"/>
      <c r="AE37" s="8"/>
      <c r="AG37" s="24">
        <v>0.413194444444445</v>
      </c>
      <c r="AO37" s="6"/>
      <c r="AP37" s="6"/>
      <c r="AQ37" s="71"/>
      <c r="AR37" s="71"/>
      <c r="AS37" s="71"/>
      <c r="AT37" s="71"/>
      <c r="AU37" s="71"/>
      <c r="AV37" s="71"/>
      <c r="AW37" s="71"/>
      <c r="AX37" s="71"/>
      <c r="AY37" s="71"/>
      <c r="AZ37" s="71"/>
      <c r="BA37" s="71"/>
      <c r="BB37" s="71"/>
      <c r="BC37" s="71"/>
    </row>
    <row r="38" spans="1:55" s="28" customFormat="1" ht="15.75" customHeight="1">
      <c r="A38" s="5"/>
      <c r="B38" s="120"/>
      <c r="C38" s="73"/>
      <c r="D38" s="73"/>
      <c r="E38" s="73"/>
      <c r="F38" s="73"/>
      <c r="G38" s="73"/>
      <c r="H38" s="73"/>
      <c r="I38" s="73"/>
      <c r="J38" s="73"/>
      <c r="K38" s="73"/>
      <c r="L38" s="73"/>
      <c r="M38" s="79"/>
      <c r="N38" s="79"/>
      <c r="O38" s="79"/>
      <c r="P38" s="73"/>
      <c r="Q38" s="5"/>
      <c r="R38" s="5"/>
      <c r="S38" s="5"/>
      <c r="T38" s="5"/>
      <c r="U38" s="5"/>
      <c r="V38" s="5"/>
      <c r="W38" s="5"/>
      <c r="X38" s="5"/>
      <c r="Y38" s="5"/>
      <c r="Z38" s="5"/>
      <c r="AA38" s="5"/>
      <c r="AB38" s="5"/>
      <c r="AC38" s="5"/>
      <c r="AD38" s="5"/>
      <c r="AE38" s="8"/>
      <c r="AG38" s="24">
        <v>0.416666666666668</v>
      </c>
      <c r="AO38" s="6"/>
      <c r="AP38" s="6"/>
      <c r="AQ38" s="71"/>
      <c r="AR38" s="71"/>
      <c r="AS38" s="71"/>
      <c r="AT38" s="71"/>
      <c r="AU38" s="71"/>
      <c r="AV38" s="71"/>
      <c r="AW38" s="71"/>
      <c r="AX38" s="71"/>
      <c r="AY38" s="71"/>
      <c r="AZ38" s="71"/>
      <c r="BA38" s="71"/>
      <c r="BB38" s="71"/>
      <c r="BC38" s="71"/>
    </row>
    <row r="39" spans="1:55" s="28" customFormat="1" ht="15.75" customHeight="1">
      <c r="A39" s="5"/>
      <c r="B39" s="120"/>
      <c r="C39" s="73"/>
      <c r="D39" s="73"/>
      <c r="E39" s="73"/>
      <c r="F39" s="73"/>
      <c r="G39" s="73"/>
      <c r="H39" s="73"/>
      <c r="I39" s="73"/>
      <c r="J39" s="73"/>
      <c r="K39" s="73"/>
      <c r="L39" s="73"/>
      <c r="M39" s="79"/>
      <c r="N39" s="79"/>
      <c r="O39" s="79"/>
      <c r="P39" s="73"/>
      <c r="Q39" s="5"/>
      <c r="R39" s="5"/>
      <c r="S39" s="5"/>
      <c r="T39" s="5"/>
      <c r="U39" s="5"/>
      <c r="V39" s="5"/>
      <c r="W39" s="5"/>
      <c r="X39" s="5"/>
      <c r="Y39" s="5"/>
      <c r="Z39" s="5"/>
      <c r="AA39" s="5"/>
      <c r="AB39" s="5"/>
      <c r="AC39" s="5"/>
      <c r="AD39" s="5"/>
      <c r="AE39" s="8"/>
      <c r="AG39" s="24">
        <v>0.42013888888889</v>
      </c>
      <c r="AO39" s="6"/>
      <c r="AP39" s="6"/>
      <c r="AQ39" s="71"/>
      <c r="AR39" s="71"/>
      <c r="AS39" s="71"/>
      <c r="AT39" s="71"/>
      <c r="AU39" s="71"/>
      <c r="AV39" s="71"/>
      <c r="AW39" s="71"/>
      <c r="AX39" s="71"/>
      <c r="AY39" s="71"/>
      <c r="AZ39" s="71"/>
      <c r="BA39" s="71"/>
      <c r="BB39" s="71"/>
      <c r="BC39" s="71"/>
    </row>
    <row r="40" spans="1:55" s="28" customFormat="1" ht="15.75" customHeight="1">
      <c r="A40" s="5"/>
      <c r="B40" s="120"/>
      <c r="C40" s="73"/>
      <c r="D40" s="73"/>
      <c r="E40" s="73"/>
      <c r="F40" s="73"/>
      <c r="G40" s="73"/>
      <c r="H40" s="73"/>
      <c r="I40" s="73"/>
      <c r="J40" s="73"/>
      <c r="K40" s="73"/>
      <c r="L40" s="73"/>
      <c r="M40" s="79"/>
      <c r="N40" s="79"/>
      <c r="O40" s="79"/>
      <c r="P40" s="73"/>
      <c r="Q40" s="5"/>
      <c r="R40" s="5"/>
      <c r="S40" s="5"/>
      <c r="T40" s="5"/>
      <c r="U40" s="5"/>
      <c r="V40" s="5"/>
      <c r="W40" s="5"/>
      <c r="X40" s="5"/>
      <c r="Y40" s="5"/>
      <c r="Z40" s="5"/>
      <c r="AA40" s="5"/>
      <c r="AB40" s="5"/>
      <c r="AC40" s="5"/>
      <c r="AD40" s="5"/>
      <c r="AE40" s="8"/>
      <c r="AG40" s="24">
        <v>0.423611111111112</v>
      </c>
      <c r="AO40" s="6"/>
      <c r="AP40" s="6"/>
      <c r="AQ40" s="71"/>
      <c r="AR40" s="71"/>
      <c r="AS40" s="71"/>
      <c r="AT40" s="71"/>
      <c r="AU40" s="71"/>
      <c r="AV40" s="71"/>
      <c r="AW40" s="71"/>
      <c r="AX40" s="71"/>
      <c r="AY40" s="71"/>
      <c r="AZ40" s="71"/>
      <c r="BA40" s="71"/>
      <c r="BB40" s="71"/>
      <c r="BC40" s="71"/>
    </row>
    <row r="41" spans="1:55" s="28" customFormat="1" ht="15.75" customHeight="1">
      <c r="A41" s="5"/>
      <c r="B41" s="120"/>
      <c r="C41" s="73"/>
      <c r="D41" s="73"/>
      <c r="E41" s="73"/>
      <c r="F41" s="73"/>
      <c r="G41" s="73"/>
      <c r="H41" s="73"/>
      <c r="I41" s="73"/>
      <c r="J41" s="73"/>
      <c r="K41" s="73"/>
      <c r="L41" s="73"/>
      <c r="M41" s="79"/>
      <c r="N41" s="79"/>
      <c r="O41" s="79"/>
      <c r="P41" s="73"/>
      <c r="Q41" s="5"/>
      <c r="R41" s="5"/>
      <c r="S41" s="5"/>
      <c r="T41" s="5"/>
      <c r="U41" s="5"/>
      <c r="V41" s="5"/>
      <c r="W41" s="5"/>
      <c r="X41" s="5"/>
      <c r="Y41" s="5"/>
      <c r="Z41" s="5"/>
      <c r="AA41" s="5"/>
      <c r="AB41" s="5"/>
      <c r="AC41" s="5"/>
      <c r="AD41" s="5"/>
      <c r="AE41" s="8"/>
      <c r="AG41" s="24">
        <v>0.427083333333334</v>
      </c>
      <c r="AO41" s="6"/>
      <c r="AP41" s="6"/>
      <c r="AQ41" s="71"/>
      <c r="AR41" s="71"/>
      <c r="AS41" s="71"/>
      <c r="AT41" s="71"/>
      <c r="AU41" s="71"/>
      <c r="AV41" s="71"/>
      <c r="AW41" s="71"/>
      <c r="AX41" s="71"/>
      <c r="AY41" s="71"/>
      <c r="AZ41" s="71"/>
      <c r="BA41" s="71"/>
      <c r="BB41" s="71"/>
      <c r="BC41" s="71"/>
    </row>
    <row r="42" spans="1:55" s="28" customFormat="1" ht="15.75" customHeight="1">
      <c r="A42" s="5"/>
      <c r="B42" s="120"/>
      <c r="C42" s="73"/>
      <c r="D42" s="73"/>
      <c r="E42" s="73"/>
      <c r="F42" s="73"/>
      <c r="G42" s="73"/>
      <c r="H42" s="73"/>
      <c r="I42" s="73"/>
      <c r="J42" s="73"/>
      <c r="K42" s="73"/>
      <c r="L42" s="73"/>
      <c r="M42" s="79"/>
      <c r="N42" s="79"/>
      <c r="O42" s="79"/>
      <c r="P42" s="73"/>
      <c r="Q42" s="5"/>
      <c r="R42" s="5"/>
      <c r="S42" s="5"/>
      <c r="T42" s="5"/>
      <c r="U42" s="5"/>
      <c r="V42" s="5"/>
      <c r="W42" s="5"/>
      <c r="X42" s="5"/>
      <c r="Y42" s="5"/>
      <c r="Z42" s="5"/>
      <c r="AA42" s="5"/>
      <c r="AB42" s="5"/>
      <c r="AC42" s="5"/>
      <c r="AD42" s="5"/>
      <c r="AE42" s="8"/>
      <c r="AG42" s="24">
        <v>0.430555555555557</v>
      </c>
      <c r="AO42" s="6"/>
      <c r="AP42" s="6"/>
      <c r="AQ42" s="71"/>
      <c r="AR42" s="71"/>
      <c r="AS42" s="71"/>
      <c r="AT42" s="71"/>
      <c r="AU42" s="71"/>
      <c r="AV42" s="71"/>
      <c r="AW42" s="71"/>
      <c r="AX42" s="71"/>
      <c r="AY42" s="71"/>
      <c r="AZ42" s="71"/>
      <c r="BA42" s="71"/>
      <c r="BB42" s="71"/>
      <c r="BC42" s="71"/>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71"/>
      <c r="AR43" s="71"/>
      <c r="AS43" s="71"/>
      <c r="AT43" s="71"/>
      <c r="AU43" s="71"/>
      <c r="AV43" s="71"/>
      <c r="AW43" s="71"/>
      <c r="AX43" s="71"/>
      <c r="AY43" s="71"/>
      <c r="AZ43" s="71"/>
      <c r="BA43" s="71"/>
      <c r="BB43" s="71"/>
      <c r="BC43" s="71"/>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71"/>
      <c r="AR44" s="71"/>
      <c r="AS44" s="71"/>
      <c r="AT44" s="71"/>
      <c r="AU44" s="71"/>
      <c r="AV44" s="71"/>
      <c r="AW44" s="71"/>
      <c r="AX44" s="71"/>
      <c r="AY44" s="71"/>
      <c r="AZ44" s="71"/>
      <c r="BA44" s="71"/>
      <c r="BB44" s="71"/>
      <c r="BC44" s="71"/>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71"/>
      <c r="AR45" s="71"/>
      <c r="AS45" s="71"/>
      <c r="AT45" s="71"/>
      <c r="AU45" s="71"/>
      <c r="AV45" s="71"/>
      <c r="AW45" s="71"/>
      <c r="AX45" s="71"/>
      <c r="AY45" s="71"/>
      <c r="AZ45" s="71"/>
      <c r="BA45" s="71"/>
      <c r="BB45" s="71"/>
      <c r="BC45" s="71"/>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71"/>
      <c r="AR46" s="71"/>
      <c r="AS46" s="71"/>
      <c r="AT46" s="71"/>
      <c r="AU46" s="71"/>
      <c r="AV46" s="71"/>
      <c r="AW46" s="71"/>
      <c r="AX46" s="71"/>
      <c r="AY46" s="71"/>
      <c r="AZ46" s="71"/>
      <c r="BA46" s="71"/>
      <c r="BB46" s="71"/>
      <c r="BC46" s="71"/>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71"/>
      <c r="AR47" s="71"/>
      <c r="AS47" s="71"/>
      <c r="AT47" s="71"/>
      <c r="AU47" s="71"/>
      <c r="AV47" s="71"/>
      <c r="AW47" s="71"/>
      <c r="AX47" s="71"/>
      <c r="AY47" s="71"/>
      <c r="AZ47" s="71"/>
      <c r="BA47" s="71"/>
      <c r="BB47" s="71"/>
      <c r="BC47" s="71"/>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71"/>
      <c r="AR48" s="71"/>
      <c r="AS48" s="71"/>
      <c r="AT48" s="71"/>
      <c r="AU48" s="71"/>
      <c r="AV48" s="71"/>
      <c r="AW48" s="71"/>
      <c r="AX48" s="71"/>
      <c r="AY48" s="71"/>
      <c r="AZ48" s="71"/>
      <c r="BA48" s="71"/>
      <c r="BB48" s="71"/>
      <c r="BC48" s="71"/>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71"/>
      <c r="AR49" s="71"/>
      <c r="AS49" s="71"/>
      <c r="AT49" s="71"/>
      <c r="AU49" s="71"/>
      <c r="AV49" s="71"/>
      <c r="AW49" s="71"/>
      <c r="AX49" s="71"/>
      <c r="AY49" s="71"/>
      <c r="AZ49" s="71"/>
      <c r="BA49" s="71"/>
      <c r="BB49" s="71"/>
      <c r="BC49" s="71"/>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71"/>
      <c r="AR50" s="71"/>
      <c r="AS50" s="71"/>
      <c r="AT50" s="71"/>
      <c r="AU50" s="71"/>
      <c r="AV50" s="71"/>
      <c r="AW50" s="71"/>
      <c r="AX50" s="71"/>
      <c r="AY50" s="71"/>
      <c r="AZ50" s="71"/>
      <c r="BA50" s="71"/>
      <c r="BB50" s="71"/>
      <c r="BC50" s="71"/>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71"/>
      <c r="AR51" s="71"/>
      <c r="AS51" s="71"/>
      <c r="AT51" s="71"/>
      <c r="AU51" s="71"/>
      <c r="AV51" s="71"/>
      <c r="AW51" s="71"/>
      <c r="AX51" s="71"/>
      <c r="AY51" s="71"/>
      <c r="AZ51" s="71"/>
      <c r="BA51" s="71"/>
      <c r="BB51" s="71"/>
      <c r="BC51" s="71"/>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71"/>
      <c r="AR52" s="71"/>
      <c r="AS52" s="71"/>
      <c r="AT52" s="71"/>
      <c r="AU52" s="71"/>
      <c r="AV52" s="71"/>
      <c r="AW52" s="71"/>
      <c r="AX52" s="71"/>
      <c r="AY52" s="71"/>
      <c r="AZ52" s="71"/>
      <c r="BA52" s="71"/>
      <c r="BB52" s="71"/>
      <c r="BC52" s="71"/>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71"/>
      <c r="AR53" s="71"/>
      <c r="AS53" s="71"/>
      <c r="AT53" s="71"/>
      <c r="AU53" s="71"/>
      <c r="AV53" s="71"/>
      <c r="AW53" s="71"/>
      <c r="AX53" s="71"/>
      <c r="AY53" s="71"/>
      <c r="AZ53" s="71"/>
      <c r="BA53" s="71"/>
      <c r="BB53" s="71"/>
      <c r="BC53" s="71"/>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71"/>
      <c r="AR54" s="71"/>
      <c r="AS54" s="71"/>
      <c r="AT54" s="71"/>
      <c r="AU54" s="71"/>
      <c r="AV54" s="71"/>
      <c r="AW54" s="71"/>
      <c r="AX54" s="71"/>
      <c r="AY54" s="71"/>
      <c r="AZ54" s="71"/>
      <c r="BA54" s="71"/>
      <c r="BB54" s="71"/>
      <c r="BC54" s="71"/>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71"/>
      <c r="AR55" s="71"/>
      <c r="AS55" s="71"/>
      <c r="AT55" s="71"/>
      <c r="AU55" s="71"/>
      <c r="AV55" s="71"/>
      <c r="AW55" s="71"/>
      <c r="AX55" s="71"/>
      <c r="AY55" s="71"/>
      <c r="AZ55" s="71"/>
      <c r="BA55" s="71"/>
      <c r="BB55" s="71"/>
      <c r="BC55" s="71"/>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71"/>
      <c r="AR56" s="71"/>
      <c r="AS56" s="71"/>
      <c r="AT56" s="71"/>
      <c r="AU56" s="71"/>
      <c r="AV56" s="71"/>
      <c r="AW56" s="71"/>
      <c r="AX56" s="71"/>
      <c r="AY56" s="71"/>
      <c r="AZ56" s="71"/>
      <c r="BA56" s="71"/>
      <c r="BB56" s="71"/>
      <c r="BC56" s="71"/>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71"/>
      <c r="AR57" s="71"/>
      <c r="AS57" s="71"/>
      <c r="AT57" s="71"/>
      <c r="AU57" s="71"/>
      <c r="AV57" s="71"/>
      <c r="AW57" s="71"/>
      <c r="AX57" s="71"/>
      <c r="AY57" s="71"/>
      <c r="AZ57" s="71"/>
      <c r="BA57" s="71"/>
      <c r="BB57" s="71"/>
      <c r="BC57" s="71"/>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71"/>
      <c r="AR58" s="71"/>
      <c r="AS58" s="71"/>
      <c r="AT58" s="71"/>
      <c r="AU58" s="71"/>
      <c r="AV58" s="71"/>
      <c r="AW58" s="71"/>
      <c r="AX58" s="71"/>
      <c r="AY58" s="71"/>
      <c r="AZ58" s="71"/>
      <c r="BA58" s="71"/>
      <c r="BB58" s="71"/>
      <c r="BC58" s="71"/>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71"/>
      <c r="AR59" s="71"/>
      <c r="AS59" s="71"/>
      <c r="AT59" s="71"/>
      <c r="AU59" s="71"/>
      <c r="AV59" s="71"/>
      <c r="AW59" s="71"/>
      <c r="AX59" s="71"/>
      <c r="AY59" s="71"/>
      <c r="AZ59" s="71"/>
      <c r="BA59" s="71"/>
      <c r="BB59" s="71"/>
      <c r="BC59" s="71"/>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71"/>
      <c r="AR60" s="71"/>
      <c r="AS60" s="71"/>
      <c r="AT60" s="71"/>
      <c r="AU60" s="71"/>
      <c r="AV60" s="71"/>
      <c r="AW60" s="71"/>
      <c r="AX60" s="71"/>
      <c r="AY60" s="71"/>
      <c r="AZ60" s="71"/>
      <c r="BA60" s="71"/>
      <c r="BB60" s="71"/>
      <c r="BC60" s="71"/>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71"/>
      <c r="AR61" s="71"/>
      <c r="AS61" s="71"/>
      <c r="AT61" s="71"/>
      <c r="AU61" s="71"/>
      <c r="AV61" s="71"/>
      <c r="AW61" s="71"/>
      <c r="AX61" s="71"/>
      <c r="AY61" s="71"/>
      <c r="AZ61" s="71"/>
      <c r="BA61" s="71"/>
      <c r="BB61" s="71"/>
      <c r="BC61" s="71"/>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71"/>
      <c r="AR62" s="71"/>
      <c r="AS62" s="71"/>
      <c r="AT62" s="71"/>
      <c r="AU62" s="71"/>
      <c r="AV62" s="71"/>
      <c r="AW62" s="71"/>
      <c r="AX62" s="71"/>
      <c r="AY62" s="71"/>
      <c r="AZ62" s="71"/>
      <c r="BA62" s="71"/>
      <c r="BB62" s="71"/>
      <c r="BC62" s="71"/>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71"/>
      <c r="AR63" s="71"/>
      <c r="AS63" s="71"/>
      <c r="AT63" s="71"/>
      <c r="AU63" s="71"/>
      <c r="AV63" s="71"/>
      <c r="AW63" s="71"/>
      <c r="AX63" s="71"/>
      <c r="AY63" s="71"/>
      <c r="AZ63" s="71"/>
      <c r="BA63" s="71"/>
      <c r="BB63" s="71"/>
      <c r="BC63" s="71"/>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71"/>
      <c r="AR64" s="71"/>
      <c r="AS64" s="71"/>
      <c r="AT64" s="71"/>
      <c r="AU64" s="71"/>
      <c r="AV64" s="71"/>
      <c r="AW64" s="71"/>
      <c r="AX64" s="71"/>
      <c r="AY64" s="71"/>
      <c r="AZ64" s="71"/>
      <c r="BA64" s="71"/>
      <c r="BB64" s="71"/>
      <c r="BC64" s="71"/>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71"/>
      <c r="AR65" s="71"/>
      <c r="AS65" s="71"/>
      <c r="AT65" s="71"/>
      <c r="AU65" s="71"/>
      <c r="AV65" s="71"/>
      <c r="AW65" s="71"/>
      <c r="AX65" s="71"/>
      <c r="AY65" s="71"/>
      <c r="AZ65" s="71"/>
      <c r="BA65" s="71"/>
      <c r="BB65" s="71"/>
      <c r="BC65" s="71"/>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71"/>
      <c r="AR66" s="71"/>
      <c r="AS66" s="71"/>
      <c r="AT66" s="71"/>
      <c r="AU66" s="71"/>
      <c r="AV66" s="71"/>
      <c r="AW66" s="71"/>
      <c r="AX66" s="71"/>
      <c r="AY66" s="71"/>
      <c r="AZ66" s="71"/>
      <c r="BA66" s="71"/>
      <c r="BB66" s="71"/>
      <c r="BC66" s="71"/>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71"/>
      <c r="AR67" s="71"/>
      <c r="AS67" s="71"/>
      <c r="AT67" s="71"/>
      <c r="AU67" s="71"/>
      <c r="AV67" s="71"/>
      <c r="AW67" s="71"/>
      <c r="AX67" s="71"/>
      <c r="AY67" s="71"/>
      <c r="AZ67" s="71"/>
      <c r="BA67" s="71"/>
      <c r="BB67" s="71"/>
      <c r="BC67" s="71"/>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71"/>
      <c r="AR68" s="71"/>
      <c r="AS68" s="71"/>
      <c r="AT68" s="71"/>
      <c r="AU68" s="71"/>
      <c r="AV68" s="71"/>
      <c r="AW68" s="71"/>
      <c r="AX68" s="71"/>
      <c r="AY68" s="71"/>
      <c r="AZ68" s="71"/>
      <c r="BA68" s="71"/>
      <c r="BB68" s="71"/>
      <c r="BC68" s="71"/>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71"/>
      <c r="AR69" s="71"/>
      <c r="AS69" s="71"/>
      <c r="AT69" s="71"/>
      <c r="AU69" s="71"/>
      <c r="AV69" s="71"/>
      <c r="AW69" s="71"/>
      <c r="AX69" s="71"/>
      <c r="AY69" s="71"/>
      <c r="AZ69" s="71"/>
      <c r="BA69" s="71"/>
      <c r="BB69" s="71"/>
      <c r="BC69" s="71"/>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71"/>
      <c r="AR70" s="71"/>
      <c r="AS70" s="71"/>
      <c r="AT70" s="71"/>
      <c r="AU70" s="71"/>
      <c r="AV70" s="71"/>
      <c r="AW70" s="71"/>
      <c r="AX70" s="71"/>
      <c r="AY70" s="71"/>
      <c r="AZ70" s="71"/>
      <c r="BA70" s="71"/>
      <c r="BB70" s="71"/>
      <c r="BC70" s="71"/>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71"/>
      <c r="AR71" s="71"/>
      <c r="AS71" s="71"/>
      <c r="AT71" s="71"/>
      <c r="AU71" s="71"/>
      <c r="AV71" s="71"/>
      <c r="AW71" s="71"/>
      <c r="AX71" s="71"/>
      <c r="AY71" s="71"/>
      <c r="AZ71" s="71"/>
      <c r="BA71" s="71"/>
      <c r="BB71" s="71"/>
      <c r="BC71" s="71"/>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71"/>
      <c r="AR72" s="71"/>
      <c r="AS72" s="71"/>
      <c r="AT72" s="71"/>
      <c r="AU72" s="71"/>
      <c r="AV72" s="71"/>
      <c r="AW72" s="71"/>
      <c r="AX72" s="71"/>
      <c r="AY72" s="71"/>
      <c r="AZ72" s="71"/>
      <c r="BA72" s="71"/>
      <c r="BB72" s="71"/>
      <c r="BC72" s="71"/>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71"/>
      <c r="AR73" s="71"/>
      <c r="AS73" s="71"/>
      <c r="AT73" s="71"/>
      <c r="AU73" s="71"/>
      <c r="AV73" s="71"/>
      <c r="AW73" s="71"/>
      <c r="AX73" s="71"/>
      <c r="AY73" s="71"/>
      <c r="AZ73" s="71"/>
      <c r="BA73" s="71"/>
      <c r="BB73" s="71"/>
      <c r="BC73" s="71"/>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71"/>
      <c r="AR74" s="71"/>
      <c r="AS74" s="71"/>
      <c r="AT74" s="71"/>
      <c r="AU74" s="71"/>
      <c r="AV74" s="71"/>
      <c r="AW74" s="71"/>
      <c r="AX74" s="71"/>
      <c r="AY74" s="71"/>
      <c r="AZ74" s="71"/>
      <c r="BA74" s="71"/>
      <c r="BB74" s="71"/>
      <c r="BC74" s="71"/>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c r="AQ75" s="71"/>
      <c r="AR75" s="71"/>
      <c r="AS75" s="71"/>
      <c r="AT75" s="71"/>
      <c r="AU75" s="71"/>
      <c r="AV75" s="71"/>
      <c r="AW75" s="71"/>
      <c r="AX75" s="71"/>
      <c r="AY75" s="71"/>
      <c r="AZ75" s="71"/>
      <c r="BA75" s="71"/>
      <c r="BB75" s="71"/>
      <c r="BC75" s="71"/>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c r="AQ76" s="71"/>
      <c r="AR76" s="71"/>
      <c r="AS76" s="71"/>
      <c r="AT76" s="71"/>
      <c r="AU76" s="71"/>
      <c r="AV76" s="71"/>
      <c r="AW76" s="71"/>
      <c r="AX76" s="71"/>
      <c r="AY76" s="71"/>
      <c r="AZ76" s="71"/>
      <c r="BA76" s="71"/>
      <c r="BB76" s="71"/>
      <c r="BC76" s="71"/>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c r="AQ77" s="71"/>
      <c r="AR77" s="71"/>
      <c r="AS77" s="71"/>
      <c r="AT77" s="71"/>
      <c r="AU77" s="71"/>
      <c r="AV77" s="71"/>
      <c r="AW77" s="71"/>
      <c r="AX77" s="71"/>
      <c r="AY77" s="71"/>
      <c r="AZ77" s="71"/>
      <c r="BA77" s="71"/>
      <c r="BB77" s="71"/>
      <c r="BC77" s="71"/>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c r="AQ78" s="71"/>
      <c r="AR78" s="71"/>
      <c r="AS78" s="71"/>
      <c r="AT78" s="71"/>
      <c r="AU78" s="71"/>
      <c r="AV78" s="71"/>
      <c r="AW78" s="71"/>
      <c r="AX78" s="71"/>
      <c r="AY78" s="71"/>
      <c r="AZ78" s="71"/>
      <c r="BA78" s="71"/>
      <c r="BB78" s="71"/>
      <c r="BC78" s="71"/>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c r="AQ79" s="71"/>
      <c r="AR79" s="71"/>
      <c r="AS79" s="71"/>
      <c r="AT79" s="71"/>
      <c r="AU79" s="71"/>
      <c r="AV79" s="71"/>
      <c r="AW79" s="71"/>
      <c r="AX79" s="71"/>
      <c r="AY79" s="71"/>
      <c r="AZ79" s="71"/>
      <c r="BA79" s="71"/>
      <c r="BB79" s="71"/>
      <c r="BC79" s="71"/>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0.763888888888894</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0.767361111111116</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0.770833333333338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0.774305555555561</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89">
    <mergeCell ref="C25:O25"/>
    <mergeCell ref="Y28:AC28"/>
    <mergeCell ref="C26:O26"/>
    <mergeCell ref="P26:R26"/>
    <mergeCell ref="S26:U26"/>
    <mergeCell ref="V26:X26"/>
    <mergeCell ref="Y26:AC26"/>
    <mergeCell ref="C27:O27"/>
    <mergeCell ref="C28:O28"/>
    <mergeCell ref="P25:R25"/>
    <mergeCell ref="S25:U25"/>
    <mergeCell ref="V25:X25"/>
    <mergeCell ref="P28:R28"/>
    <mergeCell ref="S28:U28"/>
    <mergeCell ref="V23:X23"/>
    <mergeCell ref="V28:X28"/>
    <mergeCell ref="AM16:AN16"/>
    <mergeCell ref="Y22:AC22"/>
    <mergeCell ref="Y21:AC21"/>
    <mergeCell ref="Y19:AC19"/>
    <mergeCell ref="Y20:AC20"/>
    <mergeCell ref="AM18:AN18"/>
    <mergeCell ref="Y16:AC17"/>
    <mergeCell ref="V16:X17"/>
    <mergeCell ref="V20:X20"/>
    <mergeCell ref="AK18:AL18"/>
    <mergeCell ref="B30:AC30"/>
    <mergeCell ref="Y18:AC18"/>
    <mergeCell ref="AH16:AH17"/>
    <mergeCell ref="AI16:AJ16"/>
    <mergeCell ref="AK16:AL16"/>
    <mergeCell ref="AI18:AJ18"/>
    <mergeCell ref="P21:R21"/>
    <mergeCell ref="B16:O17"/>
    <mergeCell ref="P16:R17"/>
    <mergeCell ref="B18:O18"/>
    <mergeCell ref="P18:R18"/>
    <mergeCell ref="P20:R20"/>
    <mergeCell ref="S19:U19"/>
    <mergeCell ref="P19:R19"/>
    <mergeCell ref="C19:O19"/>
    <mergeCell ref="B3:AC3"/>
    <mergeCell ref="B6:C6"/>
    <mergeCell ref="D6:AC6"/>
    <mergeCell ref="B7:C7"/>
    <mergeCell ref="D7:AC7"/>
    <mergeCell ref="V10:X11"/>
    <mergeCell ref="Y10:AC11"/>
    <mergeCell ref="R10:U10"/>
    <mergeCell ref="V18:X18"/>
    <mergeCell ref="E11:I11"/>
    <mergeCell ref="M11:P11"/>
    <mergeCell ref="R11:U11"/>
    <mergeCell ref="B10:C11"/>
    <mergeCell ref="E10:I10"/>
    <mergeCell ref="J10:K11"/>
    <mergeCell ref="M10:P10"/>
    <mergeCell ref="B13:C14"/>
    <mergeCell ref="E13:U13"/>
    <mergeCell ref="Y25:AC25"/>
    <mergeCell ref="Y13:AC14"/>
    <mergeCell ref="E14:U14"/>
    <mergeCell ref="C23:O23"/>
    <mergeCell ref="P23:R23"/>
    <mergeCell ref="S23:U23"/>
    <mergeCell ref="V13:X14"/>
    <mergeCell ref="S18:U18"/>
    <mergeCell ref="Y23:AC23"/>
    <mergeCell ref="S16:U17"/>
    <mergeCell ref="B31:AC31"/>
    <mergeCell ref="C24:O24"/>
    <mergeCell ref="P24:R24"/>
    <mergeCell ref="S24:U24"/>
    <mergeCell ref="V24:X24"/>
    <mergeCell ref="Y24:AC24"/>
    <mergeCell ref="P27:R27"/>
    <mergeCell ref="S27:U27"/>
    <mergeCell ref="V27:X27"/>
    <mergeCell ref="Y27:AC27"/>
    <mergeCell ref="C22:O22"/>
    <mergeCell ref="P22:R22"/>
    <mergeCell ref="S22:U22"/>
    <mergeCell ref="V22:X22"/>
    <mergeCell ref="V19:X19"/>
    <mergeCell ref="S20:U20"/>
    <mergeCell ref="V21:X21"/>
    <mergeCell ref="C20:O20"/>
    <mergeCell ref="S21:U21"/>
    <mergeCell ref="C21:O21"/>
  </mergeCells>
  <dataValidations count="3">
    <dataValidation type="list" allowBlank="1" showInputMessage="1" showErrorMessage="1" sqref="S28 P28 V28">
      <formula1>$AH$19:$AH$21</formula1>
    </dataValidation>
    <dataValidation type="list" allowBlank="1" showInputMessage="1" showErrorMessage="1" sqref="M10 R11:U11 R10 M11:P11">
      <formula1>$AG$17:$AG$146</formula1>
    </dataValidation>
    <dataValidation type="list" allowBlank="1" showInputMessage="1" showErrorMessage="1" sqref="V19:V27 S19:S27 P19:P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31"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row>
    <row r="6" spans="1:31"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row>
    <row r="7" spans="1:31" s="71" customFormat="1" ht="31.5" customHeight="1">
      <c r="A7" s="76"/>
      <c r="B7" s="320" t="s">
        <v>194</v>
      </c>
      <c r="C7" s="320"/>
      <c r="D7" s="421" t="str">
        <f>'シート2-家族への支援視点'!D7:AC7</f>
        <v>②-5ケアマネジメントにおける実践事例の研究及び発表「家族への支援の視点が必要な事例」</v>
      </c>
      <c r="E7" s="421"/>
      <c r="F7" s="421"/>
      <c r="G7" s="421"/>
      <c r="H7" s="421"/>
      <c r="I7" s="421"/>
      <c r="J7" s="421"/>
      <c r="K7" s="421"/>
      <c r="L7" s="421"/>
      <c r="M7" s="421"/>
      <c r="N7" s="421"/>
      <c r="O7" s="421"/>
      <c r="P7" s="421"/>
      <c r="Q7" s="421"/>
      <c r="R7" s="421"/>
      <c r="S7" s="421"/>
      <c r="T7" s="421"/>
      <c r="U7" s="421"/>
      <c r="V7" s="421"/>
      <c r="W7" s="421"/>
      <c r="X7" s="421"/>
      <c r="Y7" s="421"/>
      <c r="Z7" s="421"/>
      <c r="AA7" s="421"/>
      <c r="AB7" s="421"/>
      <c r="AC7" s="422"/>
      <c r="AE7" s="73"/>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73" t="s">
        <v>241</v>
      </c>
      <c r="F10" s="374"/>
      <c r="G10" s="374"/>
      <c r="H10" s="374"/>
      <c r="I10" s="375"/>
      <c r="J10" s="296" t="s">
        <v>29</v>
      </c>
      <c r="K10" s="227"/>
      <c r="L10" s="84">
        <v>1</v>
      </c>
      <c r="M10" s="376">
        <f>IF(ISBLANK('シート2-家族への支援視点'!M10),"",'シート2-家族への支援視点'!M10)</f>
        <v>0.395833333333334</v>
      </c>
      <c r="N10" s="377"/>
      <c r="O10" s="377"/>
      <c r="P10" s="378"/>
      <c r="Q10" s="85" t="s">
        <v>1</v>
      </c>
      <c r="R10" s="376">
        <f>IF(ISBLANK('シート2-家族への支援視点'!R10),"",'シート2-家族への支援視点'!R10)</f>
        <v>0.60416666666667</v>
      </c>
      <c r="S10" s="379"/>
      <c r="T10" s="379"/>
      <c r="U10" s="380"/>
      <c r="V10" s="296" t="s">
        <v>2</v>
      </c>
      <c r="W10" s="227"/>
      <c r="X10" s="227"/>
      <c r="Y10" s="289">
        <f>IF(ISBLANK(シート1!N7),"",シート1!N7)</f>
      </c>
      <c r="Z10" s="290"/>
      <c r="AA10" s="290"/>
      <c r="AB10" s="290"/>
      <c r="AC10" s="291"/>
      <c r="AE10" s="73"/>
    </row>
    <row r="11" spans="2:31" s="71" customFormat="1" ht="18.75" customHeight="1" thickBot="1">
      <c r="B11" s="248"/>
      <c r="C11" s="248"/>
      <c r="D11" s="86">
        <v>2</v>
      </c>
      <c r="E11" s="381">
        <f>IF(ISBLANK('シート2-家族への支援視点'!E11),"",'シート2-家族への支援視点'!E11)</f>
      </c>
      <c r="F11" s="382"/>
      <c r="G11" s="382"/>
      <c r="H11" s="382"/>
      <c r="I11" s="383"/>
      <c r="J11" s="296"/>
      <c r="K11" s="227"/>
      <c r="L11" s="84">
        <v>2</v>
      </c>
      <c r="M11" s="384">
        <f>IF(ISBLANK('シート2-家族への支援視点'!M11),"",'シート2-家族への支援視点'!M11)</f>
      </c>
      <c r="N11" s="385"/>
      <c r="O11" s="385"/>
      <c r="P11" s="386"/>
      <c r="Q11" s="85" t="s">
        <v>1</v>
      </c>
      <c r="R11" s="384">
        <f>IF(ISBLANK('シート2-家族への支援視点'!R11),"",'シート2-家族への支援視点'!R11)</f>
      </c>
      <c r="S11" s="385"/>
      <c r="T11" s="385"/>
      <c r="U11" s="386"/>
      <c r="V11" s="296"/>
      <c r="W11" s="227"/>
      <c r="X11" s="227"/>
      <c r="Y11" s="292"/>
      <c r="Z11" s="293"/>
      <c r="AA11" s="293"/>
      <c r="AB11" s="293"/>
      <c r="AC11" s="294"/>
      <c r="AD11" s="87"/>
      <c r="AE11" s="87"/>
    </row>
    <row r="12" spans="2:38"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G12" s="71"/>
      <c r="AH12" s="71"/>
      <c r="AL12" s="71"/>
    </row>
    <row r="13" spans="2:29" s="71" customFormat="1" ht="18.75" customHeight="1">
      <c r="B13" s="248" t="s">
        <v>3</v>
      </c>
      <c r="C13" s="248"/>
      <c r="D13" s="83">
        <v>1</v>
      </c>
      <c r="E13" s="387" t="s">
        <v>240</v>
      </c>
      <c r="F13" s="388"/>
      <c r="G13" s="388"/>
      <c r="H13" s="388"/>
      <c r="I13" s="388"/>
      <c r="J13" s="388"/>
      <c r="K13" s="388"/>
      <c r="L13" s="388"/>
      <c r="M13" s="388"/>
      <c r="N13" s="388"/>
      <c r="O13" s="388"/>
      <c r="P13" s="388"/>
      <c r="Q13" s="388"/>
      <c r="R13" s="388"/>
      <c r="S13" s="388"/>
      <c r="T13" s="388"/>
      <c r="U13" s="389"/>
      <c r="V13" s="295" t="s">
        <v>237</v>
      </c>
      <c r="W13" s="227"/>
      <c r="X13" s="228"/>
      <c r="Y13" s="289">
        <f>IF(ISBLANK(シート1!N9),"",シート1!N9)</f>
      </c>
      <c r="Z13" s="290"/>
      <c r="AA13" s="290"/>
      <c r="AB13" s="290"/>
      <c r="AC13" s="291"/>
    </row>
    <row r="14" spans="2:29" s="71" customFormat="1" ht="18.75" customHeight="1" thickBot="1">
      <c r="B14" s="248"/>
      <c r="C14" s="248"/>
      <c r="D14" s="86">
        <v>2</v>
      </c>
      <c r="E14" s="390">
        <f>IF(ISBLANK('シート2-家族への支援視点'!E14),"",'シート2-家族への支援視点'!E14)</f>
      </c>
      <c r="F14" s="391"/>
      <c r="G14" s="391"/>
      <c r="H14" s="391"/>
      <c r="I14" s="391"/>
      <c r="J14" s="391"/>
      <c r="K14" s="391"/>
      <c r="L14" s="391"/>
      <c r="M14" s="391"/>
      <c r="N14" s="391"/>
      <c r="O14" s="391"/>
      <c r="P14" s="391"/>
      <c r="Q14" s="391"/>
      <c r="R14" s="391"/>
      <c r="S14" s="391"/>
      <c r="T14" s="391"/>
      <c r="U14" s="392"/>
      <c r="V14" s="296"/>
      <c r="W14" s="227"/>
      <c r="X14" s="228"/>
      <c r="Y14" s="292"/>
      <c r="Z14" s="293"/>
      <c r="AA14" s="293"/>
      <c r="AB14" s="293"/>
      <c r="AC14" s="294"/>
    </row>
    <row r="15" spans="2:29" s="71" customFormat="1" ht="13.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2:29" s="71" customFormat="1" ht="13.5" customHeight="1">
      <c r="B16" s="264" t="s">
        <v>32</v>
      </c>
      <c r="C16" s="265"/>
      <c r="D16" s="265"/>
      <c r="E16" s="265"/>
      <c r="F16" s="265"/>
      <c r="G16" s="265"/>
      <c r="H16" s="265"/>
      <c r="I16" s="265"/>
      <c r="J16" s="265" t="s">
        <v>113</v>
      </c>
      <c r="K16" s="265"/>
      <c r="L16" s="265"/>
      <c r="M16" s="265"/>
      <c r="N16" s="265"/>
      <c r="O16" s="265"/>
      <c r="P16" s="265"/>
      <c r="Q16" s="265"/>
      <c r="R16" s="265"/>
      <c r="S16" s="265"/>
      <c r="T16" s="265"/>
      <c r="U16" s="265"/>
      <c r="V16" s="265"/>
      <c r="W16" s="265"/>
      <c r="X16" s="265"/>
      <c r="Y16" s="265"/>
      <c r="Z16" s="265"/>
      <c r="AA16" s="265"/>
      <c r="AB16" s="265"/>
      <c r="AC16" s="266"/>
    </row>
    <row r="17" spans="2:29" s="71" customFormat="1" ht="14.25" thickBot="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5"/>
    </row>
    <row r="18" spans="2:29" s="71" customFormat="1" ht="129.75" customHeight="1">
      <c r="B18" s="145" t="s">
        <v>70</v>
      </c>
      <c r="C18" s="406" t="s">
        <v>115</v>
      </c>
      <c r="D18" s="406"/>
      <c r="E18" s="406"/>
      <c r="F18" s="406"/>
      <c r="G18" s="406"/>
      <c r="H18" s="406"/>
      <c r="I18" s="407"/>
      <c r="J18" s="408"/>
      <c r="K18" s="409"/>
      <c r="L18" s="409"/>
      <c r="M18" s="409"/>
      <c r="N18" s="409"/>
      <c r="O18" s="409"/>
      <c r="P18" s="409"/>
      <c r="Q18" s="409"/>
      <c r="R18" s="409"/>
      <c r="S18" s="409"/>
      <c r="T18" s="409"/>
      <c r="U18" s="409"/>
      <c r="V18" s="409"/>
      <c r="W18" s="409"/>
      <c r="X18" s="409"/>
      <c r="Y18" s="409"/>
      <c r="Z18" s="409"/>
      <c r="AA18" s="409"/>
      <c r="AB18" s="409"/>
      <c r="AC18" s="410"/>
    </row>
    <row r="19" spans="2:29" s="71" customFormat="1" ht="129.75" customHeight="1">
      <c r="B19" s="146" t="s">
        <v>124</v>
      </c>
      <c r="C19" s="393" t="s">
        <v>114</v>
      </c>
      <c r="D19" s="393"/>
      <c r="E19" s="393"/>
      <c r="F19" s="393"/>
      <c r="G19" s="393"/>
      <c r="H19" s="393"/>
      <c r="I19" s="394"/>
      <c r="J19" s="395"/>
      <c r="K19" s="396"/>
      <c r="L19" s="396"/>
      <c r="M19" s="396"/>
      <c r="N19" s="396"/>
      <c r="O19" s="396"/>
      <c r="P19" s="396"/>
      <c r="Q19" s="396"/>
      <c r="R19" s="396"/>
      <c r="S19" s="396"/>
      <c r="T19" s="396"/>
      <c r="U19" s="396"/>
      <c r="V19" s="396"/>
      <c r="W19" s="396"/>
      <c r="X19" s="396"/>
      <c r="Y19" s="396"/>
      <c r="Z19" s="396"/>
      <c r="AA19" s="396"/>
      <c r="AB19" s="396"/>
      <c r="AC19" s="397"/>
    </row>
    <row r="20" spans="2:29" s="71" customFormat="1" ht="129.75" customHeight="1">
      <c r="B20" s="146" t="s">
        <v>125</v>
      </c>
      <c r="C20" s="393" t="s">
        <v>195</v>
      </c>
      <c r="D20" s="393"/>
      <c r="E20" s="393"/>
      <c r="F20" s="393"/>
      <c r="G20" s="393"/>
      <c r="H20" s="393"/>
      <c r="I20" s="394"/>
      <c r="J20" s="395"/>
      <c r="K20" s="396"/>
      <c r="L20" s="396"/>
      <c r="M20" s="396"/>
      <c r="N20" s="396"/>
      <c r="O20" s="396"/>
      <c r="P20" s="396"/>
      <c r="Q20" s="396"/>
      <c r="R20" s="396"/>
      <c r="S20" s="396"/>
      <c r="T20" s="396"/>
      <c r="U20" s="396"/>
      <c r="V20" s="396"/>
      <c r="W20" s="396"/>
      <c r="X20" s="396"/>
      <c r="Y20" s="396"/>
      <c r="Z20" s="396"/>
      <c r="AA20" s="396"/>
      <c r="AB20" s="396"/>
      <c r="AC20" s="397"/>
    </row>
    <row r="21" spans="2:29" s="71" customFormat="1" ht="129.75" customHeight="1" thickBot="1">
      <c r="B21" s="147" t="s">
        <v>164</v>
      </c>
      <c r="C21" s="398" t="s">
        <v>196</v>
      </c>
      <c r="D21" s="398"/>
      <c r="E21" s="398"/>
      <c r="F21" s="398"/>
      <c r="G21" s="398"/>
      <c r="H21" s="398"/>
      <c r="I21" s="399"/>
      <c r="J21" s="400"/>
      <c r="K21" s="401"/>
      <c r="L21" s="401"/>
      <c r="M21" s="401"/>
      <c r="N21" s="401"/>
      <c r="O21" s="401"/>
      <c r="P21" s="401"/>
      <c r="Q21" s="401"/>
      <c r="R21" s="401"/>
      <c r="S21" s="401"/>
      <c r="T21" s="401"/>
      <c r="U21" s="401"/>
      <c r="V21" s="401"/>
      <c r="W21" s="401"/>
      <c r="X21" s="401"/>
      <c r="Y21" s="401"/>
      <c r="Z21" s="401"/>
      <c r="AA21" s="401"/>
      <c r="AB21" s="401"/>
      <c r="AC21" s="402"/>
    </row>
    <row r="22" s="71"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3">
    <tabColor rgb="FF00B050"/>
  </sheetPr>
  <dimension ref="A1:CQ53"/>
  <sheetViews>
    <sheetView zoomScalePageLayoutView="0" workbookViewId="0" topLeftCell="A1">
      <selection activeCell="A1" sqref="A1"/>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5" width="21.421875" style="33" bestFit="1" customWidth="1"/>
    <col min="6"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1" t="s">
        <v>122</v>
      </c>
      <c r="B1" s="51"/>
      <c r="F1" s="208" t="s">
        <v>165</v>
      </c>
      <c r="G1" s="213"/>
    </row>
    <row r="2" spans="1:23" ht="13.5">
      <c r="A2" s="38"/>
      <c r="B2" s="205"/>
      <c r="C2" s="485" t="s">
        <v>71</v>
      </c>
      <c r="D2" s="486"/>
      <c r="E2" s="486"/>
      <c r="F2" s="486"/>
      <c r="G2" s="486"/>
      <c r="H2" s="486"/>
      <c r="I2" s="486"/>
      <c r="J2" s="487" t="s">
        <v>72</v>
      </c>
      <c r="K2" s="488"/>
      <c r="L2" s="488"/>
      <c r="M2" s="488"/>
      <c r="N2" s="488"/>
      <c r="O2" s="488"/>
      <c r="P2" s="489"/>
      <c r="Q2" s="487" t="s">
        <v>102</v>
      </c>
      <c r="R2" s="488"/>
      <c r="S2" s="488"/>
      <c r="T2" s="488"/>
      <c r="U2" s="488"/>
      <c r="V2" s="488"/>
      <c r="W2" s="490"/>
    </row>
    <row r="3" spans="1:68" ht="40.5">
      <c r="A3" s="194" t="s">
        <v>17</v>
      </c>
      <c r="B3" s="206" t="s">
        <v>165</v>
      </c>
      <c r="C3" s="195" t="s">
        <v>22</v>
      </c>
      <c r="D3" s="196" t="s">
        <v>185</v>
      </c>
      <c r="E3" s="197" t="s">
        <v>21</v>
      </c>
      <c r="F3" s="197" t="s">
        <v>20</v>
      </c>
      <c r="G3" s="196" t="s">
        <v>3</v>
      </c>
      <c r="H3" s="196" t="s">
        <v>2</v>
      </c>
      <c r="I3" s="196" t="s">
        <v>19</v>
      </c>
      <c r="J3" s="197" t="s">
        <v>139</v>
      </c>
      <c r="K3" s="197" t="s">
        <v>140</v>
      </c>
      <c r="L3" s="197" t="s">
        <v>141</v>
      </c>
      <c r="M3" s="197" t="s">
        <v>142</v>
      </c>
      <c r="N3" s="197" t="s">
        <v>143</v>
      </c>
      <c r="O3" s="197" t="s">
        <v>144</v>
      </c>
      <c r="P3" s="197" t="s">
        <v>145</v>
      </c>
      <c r="Q3" s="197" t="s">
        <v>146</v>
      </c>
      <c r="R3" s="197" t="s">
        <v>147</v>
      </c>
      <c r="S3" s="197" t="s">
        <v>148</v>
      </c>
      <c r="T3" s="197" t="s">
        <v>149</v>
      </c>
      <c r="U3" s="197" t="s">
        <v>150</v>
      </c>
      <c r="V3" s="197" t="s">
        <v>151</v>
      </c>
      <c r="W3" s="198" t="s">
        <v>152</v>
      </c>
      <c r="AL3" s="33"/>
      <c r="BA3" s="33"/>
      <c r="BD3" s="33"/>
      <c r="BM3" s="33"/>
      <c r="BP3" s="33"/>
    </row>
    <row r="4" spans="1:68" ht="13.5">
      <c r="A4" s="64" t="s">
        <v>18</v>
      </c>
      <c r="B4" s="209">
        <f>IF(ISBLANK(G1),"",G1)</f>
      </c>
      <c r="C4" s="199" t="str">
        <f>IF(ISBLANK(シート1!E5),"",シート1!E5)</f>
        <v>専門Ⅱ</v>
      </c>
      <c r="D4" s="200" t="s">
        <v>153</v>
      </c>
      <c r="E4" s="201">
        <f>IF(ISBLANK(シート1!D7),"",シート1!D7)</f>
        <v>43014</v>
      </c>
      <c r="F4" s="201">
        <f>IF(ISBLANK(シート1!H7),"",シート1!H7)</f>
        <v>43084</v>
      </c>
      <c r="G4" s="202" t="str">
        <f>IF(ISBLANK(シート1!D9),"",シート1!D9)</f>
        <v>昌賢学園まえばしホール、群馬県社会福祉総合センター</v>
      </c>
      <c r="H4" s="200">
        <f>IF(ISBLANK(シート1!N7),"",シート1!N7)</f>
      </c>
      <c r="I4" s="200">
        <f>IF(ISBLANK(シート1!N9),"",シート1!N9)</f>
      </c>
      <c r="J4" s="201">
        <f>IF(ISBLANK(シート1!D14),"",シート1!D14)</f>
      </c>
      <c r="K4" s="202">
        <f>IF(ISBLANK(シート1!B16),"",シート1!B16)</f>
      </c>
      <c r="L4" s="201">
        <f>IF(ISBLANK(シート1!D27),"",シート1!D27)</f>
      </c>
      <c r="M4" s="202">
        <f>IF(ISBLANK(シート1!D25),"",シート1!D25)</f>
      </c>
      <c r="N4" s="202">
        <f>IF(ISBLANK(シート1!I25),"",シート1!I25)</f>
      </c>
      <c r="O4" s="202">
        <f>IF(ISBLANK(シート1!I27),"",シート1!I27)</f>
      </c>
      <c r="P4" s="200">
        <f>IF(ISBLANK(シート1!B29),"",シート1!B29)</f>
      </c>
      <c r="Q4" s="201">
        <f>IF(ISBLANK(シート1!D39),"",シート1!D39)</f>
      </c>
      <c r="R4" s="202">
        <f>IF(ISBLANK(シート1!B41),"",シート1!B41)</f>
      </c>
      <c r="S4" s="201">
        <f>IF(ISBLANK(シート1!D52),"",シート1!D52)</f>
      </c>
      <c r="T4" s="202">
        <f>IF(ISBLANK(シート1!D50),"",シート1!D50)</f>
      </c>
      <c r="U4" s="202">
        <f>IF(ISBLANK(シート1!I50),"",シート1!I50)</f>
      </c>
      <c r="V4" s="203">
        <f>IF(ISBLANK(シート1!I52),"",シート1!I52)</f>
      </c>
      <c r="W4" s="204">
        <f>IF(ISBLANK(シート1!B54),"",シート1!B54)</f>
      </c>
      <c r="AL4" s="33"/>
      <c r="BD4" s="33"/>
      <c r="BP4" s="33"/>
    </row>
    <row r="5" spans="1:68" ht="13.5">
      <c r="A5" s="34"/>
      <c r="B5" s="34"/>
      <c r="C5" s="48"/>
      <c r="D5" s="48"/>
      <c r="E5" s="49"/>
      <c r="F5" s="49"/>
      <c r="G5" s="50"/>
      <c r="H5" s="48"/>
      <c r="I5" s="48"/>
      <c r="J5" s="50"/>
      <c r="K5" s="50"/>
      <c r="L5" s="50"/>
      <c r="N5" s="48"/>
      <c r="R5" s="48"/>
      <c r="S5" s="50"/>
      <c r="T5" s="50"/>
      <c r="U5" s="50"/>
      <c r="V5" s="50"/>
      <c r="W5" s="50"/>
      <c r="BD5" s="33"/>
      <c r="BP5" s="33"/>
    </row>
    <row r="6" spans="1:65" ht="13.5">
      <c r="A6" s="34"/>
      <c r="B6" s="34"/>
      <c r="C6" s="48"/>
      <c r="D6" s="48"/>
      <c r="E6" s="49"/>
      <c r="F6" s="49"/>
      <c r="G6" s="50"/>
      <c r="H6" s="48"/>
      <c r="I6" s="48"/>
      <c r="J6" s="50"/>
      <c r="K6" s="50"/>
      <c r="L6" s="50"/>
      <c r="N6" s="48"/>
      <c r="R6" s="48"/>
      <c r="S6" s="50"/>
      <c r="T6" s="50"/>
      <c r="U6" s="50"/>
      <c r="V6" s="50"/>
      <c r="W6" s="50"/>
      <c r="AN6" s="33"/>
      <c r="BA6" s="33"/>
      <c r="BM6" s="33"/>
    </row>
    <row r="7" spans="1:7" ht="18.75">
      <c r="A7" s="51" t="s">
        <v>123</v>
      </c>
      <c r="B7" s="51"/>
      <c r="F7" s="208" t="s">
        <v>165</v>
      </c>
      <c r="G7" s="213"/>
    </row>
    <row r="8" spans="1:70" s="35" customFormat="1" ht="13.5">
      <c r="A8" s="38"/>
      <c r="B8" s="205"/>
      <c r="C8" s="485" t="s">
        <v>71</v>
      </c>
      <c r="D8" s="486"/>
      <c r="E8" s="486"/>
      <c r="F8" s="486"/>
      <c r="G8" s="486"/>
      <c r="H8" s="486"/>
      <c r="I8" s="486"/>
      <c r="J8" s="486"/>
      <c r="K8" s="486"/>
      <c r="L8" s="486"/>
      <c r="M8" s="486"/>
      <c r="N8" s="492"/>
      <c r="O8" s="39"/>
      <c r="P8" s="491" t="s">
        <v>72</v>
      </c>
      <c r="Q8" s="488"/>
      <c r="R8" s="488"/>
      <c r="S8" s="488"/>
      <c r="T8" s="488"/>
      <c r="U8" s="488"/>
      <c r="V8" s="488"/>
      <c r="W8" s="488"/>
      <c r="X8" s="488"/>
      <c r="Y8" s="488"/>
      <c r="Z8" s="488"/>
      <c r="AA8" s="488"/>
      <c r="AB8" s="488"/>
      <c r="AC8" s="490"/>
      <c r="AD8" s="491" t="s">
        <v>86</v>
      </c>
      <c r="AE8" s="488"/>
      <c r="AF8" s="488"/>
      <c r="AG8" s="488"/>
      <c r="AH8" s="488"/>
      <c r="AI8" s="488"/>
      <c r="AJ8" s="488"/>
      <c r="AK8" s="488"/>
      <c r="AL8" s="488"/>
      <c r="AM8" s="488"/>
      <c r="AN8" s="488"/>
      <c r="AO8" s="488"/>
      <c r="AP8" s="488"/>
      <c r="AQ8" s="490"/>
      <c r="AR8" s="491" t="s">
        <v>87</v>
      </c>
      <c r="AS8" s="488"/>
      <c r="AT8" s="488"/>
      <c r="AU8" s="488"/>
      <c r="AV8" s="488"/>
      <c r="AW8" s="488"/>
      <c r="AX8" s="488"/>
      <c r="AY8" s="488"/>
      <c r="AZ8" s="488"/>
      <c r="BA8" s="488"/>
      <c r="BB8" s="488"/>
      <c r="BC8" s="488"/>
      <c r="BD8" s="488"/>
      <c r="BE8" s="490"/>
      <c r="BF8" s="491" t="s">
        <v>91</v>
      </c>
      <c r="BG8" s="488"/>
      <c r="BH8" s="488"/>
      <c r="BI8" s="488"/>
      <c r="BJ8" s="488"/>
      <c r="BK8" s="488"/>
      <c r="BL8" s="488"/>
      <c r="BM8" s="488"/>
      <c r="BN8" s="488"/>
      <c r="BO8" s="488"/>
      <c r="BP8" s="488"/>
      <c r="BQ8" s="488"/>
      <c r="BR8" s="490"/>
    </row>
    <row r="9" spans="1:70" ht="27">
      <c r="A9" s="40" t="s">
        <v>17</v>
      </c>
      <c r="B9" s="207" t="s">
        <v>165</v>
      </c>
      <c r="C9" s="41" t="s">
        <v>22</v>
      </c>
      <c r="D9" s="42" t="s">
        <v>185</v>
      </c>
      <c r="E9" s="42" t="s">
        <v>105</v>
      </c>
      <c r="F9" s="43" t="s">
        <v>107</v>
      </c>
      <c r="G9" s="43" t="s">
        <v>108</v>
      </c>
      <c r="H9" s="42" t="s">
        <v>106</v>
      </c>
      <c r="I9" s="43" t="s">
        <v>109</v>
      </c>
      <c r="J9" s="43" t="s">
        <v>108</v>
      </c>
      <c r="K9" s="42" t="s">
        <v>103</v>
      </c>
      <c r="L9" s="42" t="s">
        <v>104</v>
      </c>
      <c r="M9" s="42" t="s">
        <v>2</v>
      </c>
      <c r="N9" s="44" t="s">
        <v>19</v>
      </c>
      <c r="O9" s="45" t="s">
        <v>110</v>
      </c>
      <c r="P9" s="69" t="s">
        <v>154</v>
      </c>
      <c r="Q9" s="46" t="s">
        <v>73</v>
      </c>
      <c r="R9" s="43" t="s">
        <v>74</v>
      </c>
      <c r="S9" s="43" t="s">
        <v>75</v>
      </c>
      <c r="T9" s="43" t="s">
        <v>76</v>
      </c>
      <c r="U9" s="43" t="s">
        <v>77</v>
      </c>
      <c r="V9" s="43" t="s">
        <v>78</v>
      </c>
      <c r="W9" s="43" t="s">
        <v>79</v>
      </c>
      <c r="X9" s="43" t="s">
        <v>80</v>
      </c>
      <c r="Y9" s="43" t="s">
        <v>81</v>
      </c>
      <c r="Z9" s="43" t="s">
        <v>82</v>
      </c>
      <c r="AA9" s="43" t="s">
        <v>83</v>
      </c>
      <c r="AB9" s="43" t="s">
        <v>84</v>
      </c>
      <c r="AC9" s="47" t="s">
        <v>85</v>
      </c>
      <c r="AD9" s="70" t="s">
        <v>154</v>
      </c>
      <c r="AE9" s="46" t="s">
        <v>73</v>
      </c>
      <c r="AF9" s="43" t="s">
        <v>74</v>
      </c>
      <c r="AG9" s="43" t="s">
        <v>75</v>
      </c>
      <c r="AH9" s="43" t="s">
        <v>76</v>
      </c>
      <c r="AI9" s="43" t="s">
        <v>77</v>
      </c>
      <c r="AJ9" s="43" t="s">
        <v>78</v>
      </c>
      <c r="AK9" s="43" t="s">
        <v>79</v>
      </c>
      <c r="AL9" s="43" t="s">
        <v>80</v>
      </c>
      <c r="AM9" s="43" t="s">
        <v>81</v>
      </c>
      <c r="AN9" s="43" t="s">
        <v>82</v>
      </c>
      <c r="AO9" s="43" t="s">
        <v>83</v>
      </c>
      <c r="AP9" s="43" t="s">
        <v>84</v>
      </c>
      <c r="AQ9" s="47" t="s">
        <v>85</v>
      </c>
      <c r="AR9" s="70" t="s">
        <v>154</v>
      </c>
      <c r="AS9" s="46" t="s">
        <v>73</v>
      </c>
      <c r="AT9" s="43" t="s">
        <v>74</v>
      </c>
      <c r="AU9" s="43" t="s">
        <v>75</v>
      </c>
      <c r="AV9" s="43" t="s">
        <v>76</v>
      </c>
      <c r="AW9" s="43" t="s">
        <v>77</v>
      </c>
      <c r="AX9" s="43" t="s">
        <v>78</v>
      </c>
      <c r="AY9" s="43" t="s">
        <v>79</v>
      </c>
      <c r="AZ9" s="43" t="s">
        <v>80</v>
      </c>
      <c r="BA9" s="43" t="s">
        <v>81</v>
      </c>
      <c r="BB9" s="43" t="s">
        <v>82</v>
      </c>
      <c r="BC9" s="43" t="s">
        <v>83</v>
      </c>
      <c r="BD9" s="43" t="s">
        <v>84</v>
      </c>
      <c r="BE9" s="47" t="s">
        <v>85</v>
      </c>
      <c r="BF9" s="46" t="s">
        <v>88</v>
      </c>
      <c r="BG9" s="43" t="s">
        <v>89</v>
      </c>
      <c r="BH9" s="43" t="s">
        <v>90</v>
      </c>
      <c r="BI9" s="43" t="s">
        <v>92</v>
      </c>
      <c r="BJ9" s="43" t="s">
        <v>93</v>
      </c>
      <c r="BK9" s="43" t="s">
        <v>94</v>
      </c>
      <c r="BL9" s="43" t="s">
        <v>95</v>
      </c>
      <c r="BM9" s="43" t="s">
        <v>96</v>
      </c>
      <c r="BN9" s="43" t="s">
        <v>97</v>
      </c>
      <c r="BO9" s="43" t="s">
        <v>98</v>
      </c>
      <c r="BP9" s="43" t="s">
        <v>99</v>
      </c>
      <c r="BQ9" s="43" t="s">
        <v>100</v>
      </c>
      <c r="BR9" s="47" t="s">
        <v>101</v>
      </c>
    </row>
    <row r="10" spans="1:70" ht="13.5">
      <c r="A10" s="151" t="s">
        <v>69</v>
      </c>
      <c r="B10" s="210">
        <f>IF(ISBLANK(G7),"",G7)</f>
      </c>
      <c r="C10" s="180" t="s">
        <v>193</v>
      </c>
      <c r="D10" s="222">
        <v>1</v>
      </c>
      <c r="E10" s="153">
        <f>IF(ISBLANK('シート2-介護保険・包括ｼｽﾃﾑ展開'!E10),"",'シート2-介護保険・包括ｼｽﾃﾑ展開'!E10)</f>
        <v>43014</v>
      </c>
      <c r="F10" s="154">
        <f>IF(ISBLANK('シート2-介護保険・包括ｼｽﾃﾑ展開'!M10),"",'シート2-介護保険・包括ｼｽﾃﾑ展開'!M10)</f>
        <v>0.395833333333334</v>
      </c>
      <c r="G10" s="154">
        <f>IF(ISBLANK('シート2-介護保険・包括ｼｽﾃﾑ展開'!R10),"",'シート2-介護保険・包括ｼｽﾃﾑ展開'!R10)</f>
        <v>0.60416666666667</v>
      </c>
      <c r="H10" s="153">
        <f>IF(ISBLANK('シート2-介護保険・包括ｼｽﾃﾑ展開'!E11),"",'シート2-介護保険・包括ｼｽﾃﾑ展開'!E11)</f>
      </c>
      <c r="I10" s="154">
        <f>IF(ISBLANK('シート2-介護保険・包括ｼｽﾃﾑ展開'!M11),"",'シート2-介護保険・包括ｼｽﾃﾑ展開'!M11)</f>
      </c>
      <c r="J10" s="154">
        <f>IF(ISBLANK('シート2-介護保険・包括ｼｽﾃﾑ展開'!R11),"",'シート2-介護保険・包括ｼｽﾃﾑ展開'!R11)</f>
      </c>
      <c r="K10" s="155" t="str">
        <f>IF(ISBLANK('シート2-介護保険・包括ｼｽﾃﾑ展開'!E13),"",'シート2-介護保険・包括ｼｽﾃﾑ展開'!E13)</f>
        <v>昌賢学園まえばしホール（前橋市民文化会館）</v>
      </c>
      <c r="L10" s="155">
        <f>IF(ISBLANK('シート2-介護保険・包括ｼｽﾃﾑ展開'!E14),"",'シート2-介護保険・包括ｼｽﾃﾑ展開'!E14)</f>
      </c>
      <c r="M10" s="152">
        <f>IF(ISBLANK('シート2-介護保険・包括ｼｽﾃﾑ展開'!Y10),"",'シート2-介護保険・包括ｼｽﾃﾑ展開'!Y10)</f>
      </c>
      <c r="N10" s="152">
        <f>IF(ISBLANK('シート2-介護保険・包括ｼｽﾃﾑ展開'!Y13),"",'シート2-介護保険・包括ｼｽﾃﾑ展開'!Y13)</f>
      </c>
      <c r="O10" s="156">
        <v>5</v>
      </c>
      <c r="P10" s="149">
        <f>IF(ISBLANK('シート2-介護保険・包括ｼｽﾃﾑ展開'!P18),"",'シート2-介護保険・包括ｼｽﾃﾑ展開'!P18)</f>
      </c>
      <c r="Q10" s="157">
        <f>IF(ISBLANK('シート2-介護保険・包括ｼｽﾃﾑ展開'!P19),"",'シート2-介護保険・包括ｼｽﾃﾑ展開'!P19)</f>
      </c>
      <c r="R10" s="157">
        <f>IF(ISBLANK('シート2-介護保険・包括ｼｽﾃﾑ展開'!P20),"",'シート2-介護保険・包括ｼｽﾃﾑ展開'!P20)</f>
      </c>
      <c r="S10" s="157">
        <f>IF(ISBLANK('シート2-介護保険・包括ｼｽﾃﾑ展開'!P21),"",'シート2-介護保険・包括ｼｽﾃﾑ展開'!P21)</f>
      </c>
      <c r="T10" s="157">
        <f>IF(ISBLANK('シート2-介護保険・包括ｼｽﾃﾑ展開'!P22),"",'シート2-介護保険・包括ｼｽﾃﾑ展開'!P22)</f>
      </c>
      <c r="U10" s="157">
        <f>IF(ISBLANK('シート2-介護保険・包括ｼｽﾃﾑ展開'!P23),"",'シート2-介護保険・包括ｼｽﾃﾑ展開'!P23)</f>
      </c>
      <c r="V10" s="157">
        <f>IF(ISBLANK('シート2-介護保険・包括ｼｽﾃﾑ展開'!P24),"",'シート2-介護保険・包括ｼｽﾃﾑ展開'!P24)</f>
      </c>
      <c r="W10" s="157">
        <f>IF(ISBLANK('シート2-介護保険・包括ｼｽﾃﾑ展開'!P25),"",'シート2-介護保険・包括ｼｽﾃﾑ展開'!P25)</f>
      </c>
      <c r="X10" s="157">
        <f>IF(ISBLANK('シート2-介護保険・包括ｼｽﾃﾑ展開'!P26),"",'シート2-介護保険・包括ｼｽﾃﾑ展開'!P26)</f>
      </c>
      <c r="Y10" s="157">
        <f>IF(ISBLANK('シート2-介護保険・包括ｼｽﾃﾑ展開'!P27),"",'シート2-介護保険・包括ｼｽﾃﾑ展開'!P27)</f>
      </c>
      <c r="Z10" s="157">
        <f>IF(ISBLANK('シート2-介護保険・包括ｼｽﾃﾑ展開'!P28),"",'シート2-介護保険・包括ｼｽﾃﾑ展開'!P28)</f>
      </c>
      <c r="AA10" s="157">
        <f>IF(ISBLANK('シート2-介護保険・包括ｼｽﾃﾑ展開'!P29),"",'シート2-介護保険・包括ｼｽﾃﾑ展開'!P29)</f>
      </c>
      <c r="AB10" s="157">
        <f>IF(ISBLANK('シート2-介護保険・包括ｼｽﾃﾑ展開'!P30),"",'シート2-介護保険・包括ｼｽﾃﾑ展開'!P30)</f>
      </c>
      <c r="AC10" s="157">
        <f>IF(ISBLANK('シート2-介護保険・包括ｼｽﾃﾑ展開'!P31),"",'シート2-介護保険・包括ｼｽﾃﾑ展開'!P31)</f>
      </c>
      <c r="AD10" s="149">
        <f>IF(ISBLANK('シート2-介護保険・包括ｼｽﾃﾑ展開'!S18),"",'シート2-介護保険・包括ｼｽﾃﾑ展開'!S18)</f>
      </c>
      <c r="AE10" s="157">
        <f>IF(ISBLANK('シート2-介護保険・包括ｼｽﾃﾑ展開'!S19),"",'シート2-介護保険・包括ｼｽﾃﾑ展開'!S19)</f>
      </c>
      <c r="AF10" s="157">
        <f>IF(ISBLANK('シート2-介護保険・包括ｼｽﾃﾑ展開'!S20),"",'シート2-介護保険・包括ｼｽﾃﾑ展開'!S20)</f>
      </c>
      <c r="AG10" s="157">
        <f>IF(ISBLANK('シート2-介護保険・包括ｼｽﾃﾑ展開'!S21),"",'シート2-介護保険・包括ｼｽﾃﾑ展開'!S21)</f>
      </c>
      <c r="AH10" s="157">
        <f>IF(ISBLANK('シート2-介護保険・包括ｼｽﾃﾑ展開'!S22),"",'シート2-介護保険・包括ｼｽﾃﾑ展開'!S22)</f>
      </c>
      <c r="AI10" s="157">
        <f>IF(ISBLANK('シート2-介護保険・包括ｼｽﾃﾑ展開'!S23),"",'シート2-介護保険・包括ｼｽﾃﾑ展開'!S23)</f>
      </c>
      <c r="AJ10" s="157">
        <f>IF(ISBLANK('シート2-介護保険・包括ｼｽﾃﾑ展開'!S24),"",'シート2-介護保険・包括ｼｽﾃﾑ展開'!S24)</f>
      </c>
      <c r="AK10" s="157">
        <f>IF(ISBLANK('シート2-介護保険・包括ｼｽﾃﾑ展開'!S25),"",'シート2-介護保険・包括ｼｽﾃﾑ展開'!S25)</f>
      </c>
      <c r="AL10" s="157">
        <f>IF(ISBLANK('シート2-介護保険・包括ｼｽﾃﾑ展開'!S26),"",'シート2-介護保険・包括ｼｽﾃﾑ展開'!S26)</f>
      </c>
      <c r="AM10" s="157">
        <f>IF(ISBLANK('シート2-介護保険・包括ｼｽﾃﾑ展開'!S27),"",'シート2-介護保険・包括ｼｽﾃﾑ展開'!S27)</f>
      </c>
      <c r="AN10" s="157">
        <f>IF(ISBLANK('シート2-介護保険・包括ｼｽﾃﾑ展開'!S28),"",'シート2-介護保険・包括ｼｽﾃﾑ展開'!S28)</f>
      </c>
      <c r="AO10" s="157">
        <f>IF(ISBLANK('シート2-介護保険・包括ｼｽﾃﾑ展開'!S29),"",'シート2-介護保険・包括ｼｽﾃﾑ展開'!S29)</f>
      </c>
      <c r="AP10" s="157">
        <f>IF(ISBLANK('シート2-介護保険・包括ｼｽﾃﾑ展開'!S30),"",'シート2-介護保険・包括ｼｽﾃﾑ展開'!S30)</f>
      </c>
      <c r="AQ10" s="157">
        <f>IF(ISBLANK('シート2-介護保険・包括ｼｽﾃﾑ展開'!S31),"",'シート2-介護保険・包括ｼｽﾃﾑ展開'!S31)</f>
      </c>
      <c r="AR10" s="149">
        <f>IF(ISBLANK('シート2-介護保険・包括ｼｽﾃﾑ展開'!V18),"",'シート2-介護保険・包括ｼｽﾃﾑ展開'!V18)</f>
      </c>
      <c r="AS10" s="157">
        <f>IF(ISBLANK('シート2-介護保険・包括ｼｽﾃﾑ展開'!V19),"",'シート2-介護保険・包括ｼｽﾃﾑ展開'!V19)</f>
      </c>
      <c r="AT10" s="157">
        <f>IF(ISBLANK('シート2-介護保険・包括ｼｽﾃﾑ展開'!V20),"",'シート2-介護保険・包括ｼｽﾃﾑ展開'!V20)</f>
      </c>
      <c r="AU10" s="157">
        <f>IF(ISBLANK('シート2-介護保険・包括ｼｽﾃﾑ展開'!V21),"",'シート2-介護保険・包括ｼｽﾃﾑ展開'!V21)</f>
      </c>
      <c r="AV10" s="157">
        <f>IF(ISBLANK('シート2-介護保険・包括ｼｽﾃﾑ展開'!V22),"",'シート2-介護保険・包括ｼｽﾃﾑ展開'!V22)</f>
      </c>
      <c r="AW10" s="157">
        <f>IF(ISBLANK('シート2-介護保険・包括ｼｽﾃﾑ展開'!V23),"",'シート2-介護保険・包括ｼｽﾃﾑ展開'!V23)</f>
      </c>
      <c r="AX10" s="157">
        <f>IF(ISBLANK('シート2-介護保険・包括ｼｽﾃﾑ展開'!V24),"",'シート2-介護保険・包括ｼｽﾃﾑ展開'!V24)</f>
      </c>
      <c r="AY10" s="157">
        <f>IF(ISBLANK('シート2-介護保険・包括ｼｽﾃﾑ展開'!V25),"",'シート2-介護保険・包括ｼｽﾃﾑ展開'!V25)</f>
      </c>
      <c r="AZ10" s="157">
        <f>IF(ISBLANK('シート2-介護保険・包括ｼｽﾃﾑ展開'!V26),"",'シート2-介護保険・包括ｼｽﾃﾑ展開'!V26)</f>
      </c>
      <c r="BA10" s="157">
        <f>IF(ISBLANK('シート2-介護保険・包括ｼｽﾃﾑ展開'!V27),"",'シート2-介護保険・包括ｼｽﾃﾑ展開'!V27)</f>
      </c>
      <c r="BB10" s="157">
        <f>IF(ISBLANK('シート2-介護保険・包括ｼｽﾃﾑ展開'!V28),"",'シート2-介護保険・包括ｼｽﾃﾑ展開'!V28)</f>
      </c>
      <c r="BC10" s="157">
        <f>IF(ISBLANK('シート2-介護保険・包括ｼｽﾃﾑ展開'!V29),"",'シート2-介護保険・包括ｼｽﾃﾑ展開'!V29)</f>
      </c>
      <c r="BD10" s="157">
        <f>IF(ISBLANK('シート2-介護保険・包括ｼｽﾃﾑ展開'!V30),"",'シート2-介護保険・包括ｼｽﾃﾑ展開'!V30)</f>
      </c>
      <c r="BE10" s="157">
        <f>IF(ISBLANK('シート2-介護保険・包括ｼｽﾃﾑ展開'!V31),"",'シート2-介護保険・包括ｼｽﾃﾑ展開'!V31)</f>
      </c>
      <c r="BF10" s="157">
        <f>IF(ISBLANK('シート2-介護保険・包括ｼｽﾃﾑ展開'!Y19),"",'シート2-介護保険・包括ｼｽﾃﾑ展開'!Y19)</f>
      </c>
      <c r="BG10" s="157">
        <f>IF(ISBLANK('シート2-介護保険・包括ｼｽﾃﾑ展開'!Y20),"",'シート2-介護保険・包括ｼｽﾃﾑ展開'!Y20)</f>
      </c>
      <c r="BH10" s="157">
        <f>IF(ISBLANK('シート2-介護保険・包括ｼｽﾃﾑ展開'!Y21),"",'シート2-介護保険・包括ｼｽﾃﾑ展開'!Y21)</f>
      </c>
      <c r="BI10" s="157">
        <f>IF(ISBLANK('シート2-介護保険・包括ｼｽﾃﾑ展開'!Y22),"",'シート2-介護保険・包括ｼｽﾃﾑ展開'!Y22)</f>
      </c>
      <c r="BJ10" s="157">
        <f>IF(ISBLANK('シート2-介護保険・包括ｼｽﾃﾑ展開'!Y23),"",'シート2-介護保険・包括ｼｽﾃﾑ展開'!Y23)</f>
      </c>
      <c r="BK10" s="157">
        <f>IF(ISBLANK('シート2-介護保険・包括ｼｽﾃﾑ展開'!Y24),"",'シート2-介護保険・包括ｼｽﾃﾑ展開'!Y24)</f>
      </c>
      <c r="BL10" s="157">
        <f>IF(ISBLANK('シート2-介護保険・包括ｼｽﾃﾑ展開'!Y25),"",'シート2-介護保険・包括ｼｽﾃﾑ展開'!Y25)</f>
      </c>
      <c r="BM10" s="157">
        <f>IF(ISBLANK('シート2-介護保険・包括ｼｽﾃﾑ展開'!Y26),"",'シート2-介護保険・包括ｼｽﾃﾑ展開'!Y26)</f>
      </c>
      <c r="BN10" s="157">
        <f>IF(ISBLANK('シート2-介護保険・包括ｼｽﾃﾑ展開'!Y27),"",'シート2-介護保険・包括ｼｽﾃﾑ展開'!Y27)</f>
      </c>
      <c r="BO10" s="157">
        <f>IF(ISBLANK('シート2-介護保険・包括ｼｽﾃﾑ展開'!Y28),"",'シート2-介護保険・包括ｼｽﾃﾑ展開'!Y28)</f>
      </c>
      <c r="BP10" s="157">
        <f>IF(ISBLANK('シート2-介護保険・包括ｼｽﾃﾑ展開'!Y29),"",'シート2-介護保険・包括ｼｽﾃﾑ展開'!Y29)</f>
      </c>
      <c r="BQ10" s="157">
        <f>IF(ISBLANK('シート2-介護保険・包括ｼｽﾃﾑ展開'!Y30),"",'シート2-介護保険・包括ｼｽﾃﾑ展開'!Y30)</f>
      </c>
      <c r="BR10" s="158">
        <f>IF(ISBLANK('シート2-介護保険・包括ｼｽﾃﾑ展開'!Y31),"",'シート2-介護保険・包括ｼｽﾃﾑ展開'!Y31)</f>
      </c>
    </row>
    <row r="11" spans="1:70" ht="13.5">
      <c r="A11" s="159" t="s">
        <v>69</v>
      </c>
      <c r="B11" s="211">
        <f>IF(ISBLANK(G7),"",G7)</f>
      </c>
      <c r="C11" s="186" t="s">
        <v>193</v>
      </c>
      <c r="D11" s="223" t="s">
        <v>176</v>
      </c>
      <c r="E11" s="161" t="str">
        <f>IF(ISBLANK('シート2-ﾘﾊﾋﾞﾘ福祉用具'!E10),"",'シート2-ﾘﾊﾋﾞﾘ福祉用具'!E10)</f>
        <v>11月15日、10月24日</v>
      </c>
      <c r="F11" s="162">
        <f>IF(ISBLANK('シート2-ﾘﾊﾋﾞﾘ福祉用具'!M10),"",'シート2-ﾘﾊﾋﾞﾘ福祉用具'!M10)</f>
        <v>0.60416666666667</v>
      </c>
      <c r="G11" s="162">
        <f>IF(ISBLANK('シート2-ﾘﾊﾋﾞﾘ福祉用具'!R10),"",'シート2-ﾘﾊﾋﾞﾘ福祉用具'!R10)</f>
        <v>0.770833333333338</v>
      </c>
      <c r="H11" s="161" t="str">
        <f>IF(ISBLANK('シート2-ﾘﾊﾋﾞﾘ福祉用具'!E11),"",'シート2-ﾘﾊﾋﾞﾘ福祉用具'!E11)</f>
        <v>10月17日、11月22日</v>
      </c>
      <c r="I11" s="162">
        <f>IF(ISBLANK('シート2-ﾘﾊﾋﾞﾘ福祉用具'!M11),"",'シート2-ﾘﾊﾋﾞﾘ福祉用具'!M11)</f>
      </c>
      <c r="J11" s="162">
        <f>IF(ISBLANK('シート2-ﾘﾊﾋﾞﾘ福祉用具'!R11),"",'シート2-ﾘﾊﾋﾞﾘ福祉用具'!R11)</f>
      </c>
      <c r="K11" s="163" t="str">
        <f>IF(ISBLANK('シート2-ﾘﾊﾋﾞﾘ福祉用具'!E13),"",'シート2-ﾘﾊﾋﾞﾘ福祉用具'!E13)</f>
        <v>群馬県社会福祉総合センター６階研修室</v>
      </c>
      <c r="L11" s="163">
        <f>IF(ISBLANK('シート2-ﾘﾊﾋﾞﾘ福祉用具'!E14),"",'シート2-ﾘﾊﾋﾞﾘ福祉用具'!E14)</f>
      </c>
      <c r="M11" s="160">
        <f>IF(ISBLANK('シート2-ﾘﾊﾋﾞﾘ福祉用具'!Y10),"",'シート2-ﾘﾊﾋﾞﾘ福祉用具'!Y10)</f>
      </c>
      <c r="N11" s="160">
        <f>IF(ISBLANK('シート2-ﾘﾊﾋﾞﾘ福祉用具'!Y13),"",'シート2-ﾘﾊﾋﾞﾘ福祉用具'!Y13)</f>
      </c>
      <c r="O11" s="164">
        <v>5</v>
      </c>
      <c r="P11" s="150">
        <f>IF(ISBLANK('シート2-ﾘﾊﾋﾞﾘ福祉用具'!P18),"",'シート2-ﾘﾊﾋﾞﾘ福祉用具'!P18)</f>
      </c>
      <c r="Q11" s="165">
        <f>IF(ISBLANK('シート2-ﾘﾊﾋﾞﾘ福祉用具'!P19),"",'シート2-ﾘﾊﾋﾞﾘ福祉用具'!P19)</f>
      </c>
      <c r="R11" s="165">
        <f>IF(ISBLANK('シート2-ﾘﾊﾋﾞﾘ福祉用具'!P20),"",'シート2-ﾘﾊﾋﾞﾘ福祉用具'!P20)</f>
      </c>
      <c r="S11" s="165">
        <f>IF(ISBLANK('シート2-ﾘﾊﾋﾞﾘ福祉用具'!P21),"",'シート2-ﾘﾊﾋﾞﾘ福祉用具'!P21)</f>
      </c>
      <c r="T11" s="165">
        <f>IF(ISBLANK('シート2-ﾘﾊﾋﾞﾘ福祉用具'!P22),"",'シート2-ﾘﾊﾋﾞﾘ福祉用具'!P22)</f>
      </c>
      <c r="U11" s="165">
        <f>IF(ISBLANK('シート2-ﾘﾊﾋﾞﾘ福祉用具'!P23),"",'シート2-ﾘﾊﾋﾞﾘ福祉用具'!P23)</f>
      </c>
      <c r="V11" s="165">
        <f>IF(ISBLANK('シート2-ﾘﾊﾋﾞﾘ福祉用具'!P24),"",'シート2-ﾘﾊﾋﾞﾘ福祉用具'!P24)</f>
      </c>
      <c r="W11" s="165">
        <f>IF(ISBLANK('シート2-ﾘﾊﾋﾞﾘ福祉用具'!P25),"",'シート2-ﾘﾊﾋﾞﾘ福祉用具'!P25)</f>
      </c>
      <c r="X11" s="165">
        <f>IF(ISBLANK('シート2-ﾘﾊﾋﾞﾘ福祉用具'!P26),"",'シート2-ﾘﾊﾋﾞﾘ福祉用具'!P26)</f>
      </c>
      <c r="Y11" s="165">
        <f>IF(ISBLANK('シート2-ﾘﾊﾋﾞﾘ福祉用具'!P27),"",'シート2-ﾘﾊﾋﾞﾘ福祉用具'!P27)</f>
      </c>
      <c r="Z11" s="165">
        <f>IF(ISBLANK('シート2-ﾘﾊﾋﾞﾘ福祉用具'!P28),"",'シート2-ﾘﾊﾋﾞﾘ福祉用具'!P28)</f>
      </c>
      <c r="AA11" s="165">
        <f>IF(ISBLANK('シート2-ﾘﾊﾋﾞﾘ福祉用具'!P29),"",'シート2-ﾘﾊﾋﾞﾘ福祉用具'!P29)</f>
      </c>
      <c r="AB11" s="165">
        <f>IF(ISBLANK('シート2-ﾘﾊﾋﾞﾘ福祉用具'!P30),"",'シート2-ﾘﾊﾋﾞﾘ福祉用具'!P30)</f>
      </c>
      <c r="AC11" s="165">
        <f>IF(ISBLANK('シート2-ﾘﾊﾋﾞﾘ福祉用具'!P31),"",'シート2-ﾘﾊﾋﾞﾘ福祉用具'!P31)</f>
      </c>
      <c r="AD11" s="150">
        <f>IF(ISBLANK('シート2-ﾘﾊﾋﾞﾘ福祉用具'!S18),"",'シート2-ﾘﾊﾋﾞﾘ福祉用具'!S18)</f>
      </c>
      <c r="AE11" s="165">
        <f>IF(ISBLANK('シート2-ﾘﾊﾋﾞﾘ福祉用具'!S19),"",'シート2-ﾘﾊﾋﾞﾘ福祉用具'!S19)</f>
      </c>
      <c r="AF11" s="165">
        <f>IF(ISBLANK('シート2-ﾘﾊﾋﾞﾘ福祉用具'!S20),"",'シート2-ﾘﾊﾋﾞﾘ福祉用具'!S20)</f>
      </c>
      <c r="AG11" s="165">
        <f>IF(ISBLANK('シート2-ﾘﾊﾋﾞﾘ福祉用具'!S21),"",'シート2-ﾘﾊﾋﾞﾘ福祉用具'!S21)</f>
      </c>
      <c r="AH11" s="165">
        <f>IF(ISBLANK('シート2-ﾘﾊﾋﾞﾘ福祉用具'!S22),"",'シート2-ﾘﾊﾋﾞﾘ福祉用具'!S22)</f>
      </c>
      <c r="AI11" s="165">
        <f>IF(ISBLANK('シート2-ﾘﾊﾋﾞﾘ福祉用具'!S23),"",'シート2-ﾘﾊﾋﾞﾘ福祉用具'!S23)</f>
      </c>
      <c r="AJ11" s="165">
        <f>IF(ISBLANK('シート2-ﾘﾊﾋﾞﾘ福祉用具'!S24),"",'シート2-ﾘﾊﾋﾞﾘ福祉用具'!S24)</f>
      </c>
      <c r="AK11" s="165">
        <f>IF(ISBLANK('シート2-ﾘﾊﾋﾞﾘ福祉用具'!S25),"",'シート2-ﾘﾊﾋﾞﾘ福祉用具'!S25)</f>
      </c>
      <c r="AL11" s="165">
        <f>IF(ISBLANK('シート2-ﾘﾊﾋﾞﾘ福祉用具'!S26),"",'シート2-ﾘﾊﾋﾞﾘ福祉用具'!S26)</f>
      </c>
      <c r="AM11" s="165">
        <f>IF(ISBLANK('シート2-ﾘﾊﾋﾞﾘ福祉用具'!S27),"",'シート2-ﾘﾊﾋﾞﾘ福祉用具'!S27)</f>
      </c>
      <c r="AN11" s="165">
        <f>IF(ISBLANK('シート2-ﾘﾊﾋﾞﾘ福祉用具'!S28),"",'シート2-ﾘﾊﾋﾞﾘ福祉用具'!S28)</f>
      </c>
      <c r="AO11" s="165">
        <f>IF(ISBLANK('シート2-ﾘﾊﾋﾞﾘ福祉用具'!S29),"",'シート2-ﾘﾊﾋﾞﾘ福祉用具'!S29)</f>
      </c>
      <c r="AP11" s="165">
        <f>IF(ISBLANK('シート2-ﾘﾊﾋﾞﾘ福祉用具'!S30),"",'シート2-ﾘﾊﾋﾞﾘ福祉用具'!S30)</f>
      </c>
      <c r="AQ11" s="165">
        <f>IF(ISBLANK('シート2-ﾘﾊﾋﾞﾘ福祉用具'!S31),"",'シート2-ﾘﾊﾋﾞﾘ福祉用具'!S31)</f>
      </c>
      <c r="AR11" s="150">
        <f>IF(ISBLANK('シート2-ﾘﾊﾋﾞﾘ福祉用具'!V18),"",'シート2-ﾘﾊﾋﾞﾘ福祉用具'!V18)</f>
      </c>
      <c r="AS11" s="165">
        <f>IF(ISBLANK('シート2-ﾘﾊﾋﾞﾘ福祉用具'!V19),"",'シート2-ﾘﾊﾋﾞﾘ福祉用具'!V19)</f>
      </c>
      <c r="AT11" s="165">
        <f>IF(ISBLANK('シート2-ﾘﾊﾋﾞﾘ福祉用具'!V20),"",'シート2-ﾘﾊﾋﾞﾘ福祉用具'!V20)</f>
      </c>
      <c r="AU11" s="165">
        <f>IF(ISBLANK('シート2-ﾘﾊﾋﾞﾘ福祉用具'!V21),"",'シート2-ﾘﾊﾋﾞﾘ福祉用具'!V21)</f>
      </c>
      <c r="AV11" s="165">
        <f>IF(ISBLANK('シート2-ﾘﾊﾋﾞﾘ福祉用具'!V22),"",'シート2-ﾘﾊﾋﾞﾘ福祉用具'!V22)</f>
      </c>
      <c r="AW11" s="165">
        <f>IF(ISBLANK('シート2-ﾘﾊﾋﾞﾘ福祉用具'!V23),"",'シート2-ﾘﾊﾋﾞﾘ福祉用具'!V23)</f>
      </c>
      <c r="AX11" s="165">
        <f>IF(ISBLANK('シート2-ﾘﾊﾋﾞﾘ福祉用具'!V24),"",'シート2-ﾘﾊﾋﾞﾘ福祉用具'!V24)</f>
      </c>
      <c r="AY11" s="165">
        <f>IF(ISBLANK('シート2-ﾘﾊﾋﾞﾘ福祉用具'!V25),"",'シート2-ﾘﾊﾋﾞﾘ福祉用具'!V25)</f>
      </c>
      <c r="AZ11" s="165">
        <f>IF(ISBLANK('シート2-ﾘﾊﾋﾞﾘ福祉用具'!V26),"",'シート2-ﾘﾊﾋﾞﾘ福祉用具'!V26)</f>
      </c>
      <c r="BA11" s="165">
        <f>IF(ISBLANK('シート2-ﾘﾊﾋﾞﾘ福祉用具'!V27),"",'シート2-ﾘﾊﾋﾞﾘ福祉用具'!V27)</f>
      </c>
      <c r="BB11" s="165">
        <f>IF(ISBLANK('シート2-ﾘﾊﾋﾞﾘ福祉用具'!V28),"",'シート2-ﾘﾊﾋﾞﾘ福祉用具'!V28)</f>
      </c>
      <c r="BC11" s="165">
        <f>IF(ISBLANK('シート2-ﾘﾊﾋﾞﾘ福祉用具'!V29),"",'シート2-ﾘﾊﾋﾞﾘ福祉用具'!V29)</f>
      </c>
      <c r="BD11" s="165">
        <f>IF(ISBLANK('シート2-ﾘﾊﾋﾞﾘ福祉用具'!V30),"",'シート2-ﾘﾊﾋﾞﾘ福祉用具'!V30)</f>
      </c>
      <c r="BE11" s="165">
        <f>IF(ISBLANK('シート2-ﾘﾊﾋﾞﾘ福祉用具'!V31),"",'シート2-ﾘﾊﾋﾞﾘ福祉用具'!V31)</f>
      </c>
      <c r="BF11" s="165">
        <f>IF(ISBLANK('シート2-ﾘﾊﾋﾞﾘ福祉用具'!Y19),"",'シート2-ﾘﾊﾋﾞﾘ福祉用具'!Y19)</f>
      </c>
      <c r="BG11" s="165">
        <f>IF(ISBLANK('シート2-ﾘﾊﾋﾞﾘ福祉用具'!Y20),"",'シート2-ﾘﾊﾋﾞﾘ福祉用具'!Y20)</f>
      </c>
      <c r="BH11" s="165">
        <f>IF(ISBLANK('シート2-ﾘﾊﾋﾞﾘ福祉用具'!Y21),"",'シート2-ﾘﾊﾋﾞﾘ福祉用具'!Y21)</f>
      </c>
      <c r="BI11" s="165">
        <f>IF(ISBLANK('シート2-ﾘﾊﾋﾞﾘ福祉用具'!Y22),"",'シート2-ﾘﾊﾋﾞﾘ福祉用具'!Y22)</f>
      </c>
      <c r="BJ11" s="165">
        <f>IF(ISBLANK('シート2-ﾘﾊﾋﾞﾘ福祉用具'!Y23),"",'シート2-ﾘﾊﾋﾞﾘ福祉用具'!Y23)</f>
      </c>
      <c r="BK11" s="165">
        <f>IF(ISBLANK('シート2-ﾘﾊﾋﾞﾘ福祉用具'!Y24),"",'シート2-ﾘﾊﾋﾞﾘ福祉用具'!Y24)</f>
      </c>
      <c r="BL11" s="165">
        <f>IF(ISBLANK('シート2-ﾘﾊﾋﾞﾘ福祉用具'!Y25),"",'シート2-ﾘﾊﾋﾞﾘ福祉用具'!Y25)</f>
      </c>
      <c r="BM11" s="165">
        <f>IF(ISBLANK('シート2-ﾘﾊﾋﾞﾘ福祉用具'!Y26),"",'シート2-ﾘﾊﾋﾞﾘ福祉用具'!Y26)</f>
      </c>
      <c r="BN11" s="165">
        <f>IF(ISBLANK('シート2-ﾘﾊﾋﾞﾘ福祉用具'!Y27),"",'シート2-ﾘﾊﾋﾞﾘ福祉用具'!Y27)</f>
      </c>
      <c r="BO11" s="165">
        <f>IF(ISBLANK('シート2-ﾘﾊﾋﾞﾘ福祉用具'!Y28),"",'シート2-ﾘﾊﾋﾞﾘ福祉用具'!Y28)</f>
      </c>
      <c r="BP11" s="165">
        <f>IF(ISBLANK('シート2-ﾘﾊﾋﾞﾘ福祉用具'!Y29),"",'シート2-ﾘﾊﾋﾞﾘ福祉用具'!Y29)</f>
      </c>
      <c r="BQ11" s="165">
        <f>IF(ISBLANK('シート2-ﾘﾊﾋﾞﾘ福祉用具'!Y30),"",'シート2-ﾘﾊﾋﾞﾘ福祉用具'!Y30)</f>
      </c>
      <c r="BR11" s="167">
        <f>IF(ISBLANK('シート2-ﾘﾊﾋﾞﾘ福祉用具'!Y31),"",'シート2-ﾘﾊﾋﾞﾘ福祉用具'!Y31)</f>
      </c>
    </row>
    <row r="12" spans="1:70" ht="13.5">
      <c r="A12" s="159" t="s">
        <v>68</v>
      </c>
      <c r="B12" s="211">
        <f>IF(ISBLANK(G7),"",G7)</f>
      </c>
      <c r="C12" s="186" t="s">
        <v>193</v>
      </c>
      <c r="D12" s="223" t="s">
        <v>177</v>
      </c>
      <c r="E12" s="161" t="str">
        <f>IF(ISBLANK('シート2-看取り看護ｻｰﾋﾞｽ活用'!E10),"",'シート2-看取り看護ｻｰﾋﾞｽ活用'!E10)</f>
        <v>10月23日、10月16日</v>
      </c>
      <c r="F12" s="162">
        <f>IF(ISBLANK('シート2-看取り看護ｻｰﾋﾞｽ活用'!M10),"",'シート2-看取り看護ｻｰﾋﾞｽ活用'!M10)</f>
        <v>0.60416666666667</v>
      </c>
      <c r="G12" s="162">
        <f>IF(ISBLANK('シート2-看取り看護ｻｰﾋﾞｽ活用'!R10),"",'シート2-看取り看護ｻｰﾋﾞｽ活用'!R10)</f>
        <v>0.770833333333338</v>
      </c>
      <c r="H12" s="161" t="str">
        <f>IF(ISBLANK('シート2-看取り看護ｻｰﾋﾞｽ活用'!E11),"",'シート2-看取り看護ｻｰﾋﾞｽ活用'!E11)</f>
        <v>11月20日、11月14日</v>
      </c>
      <c r="I12" s="162">
        <f>IF(ISBLANK('シート2-看取り看護ｻｰﾋﾞｽ活用'!M11),"",'シート2-看取り看護ｻｰﾋﾞｽ活用'!M11)</f>
      </c>
      <c r="J12" s="162">
        <f>IF(ISBLANK('シート2-看取り看護ｻｰﾋﾞｽ活用'!R11),"",'シート2-看取り看護ｻｰﾋﾞｽ活用'!R11)</f>
      </c>
      <c r="K12" s="163" t="str">
        <f>IF(ISBLANK('シート2-看取り看護ｻｰﾋﾞｽ活用'!E13),"",'シート2-看取り看護ｻｰﾋﾞｽ活用'!E13)</f>
        <v>群馬県社会福祉総合センター６階研修室</v>
      </c>
      <c r="L12" s="163">
        <f>IF(ISBLANK('シート2-看取り看護ｻｰﾋﾞｽ活用'!E14),"",'シート2-看取り看護ｻｰﾋﾞｽ活用'!E14)</f>
      </c>
      <c r="M12" s="160">
        <f>IF(ISBLANK('シート2-看取り看護ｻｰﾋﾞｽ活用'!Y10),"",'シート2-看取り看護ｻｰﾋﾞｽ活用'!Y10)</f>
      </c>
      <c r="N12" s="160">
        <f>IF(ISBLANK('シート2-看取り看護ｻｰﾋﾞｽ活用'!Y13),"",'シート2-看取り看護ｻｰﾋﾞｽ活用'!Y13)</f>
      </c>
      <c r="O12" s="164">
        <v>5</v>
      </c>
      <c r="P12" s="150">
        <f>IF(ISBLANK('シート2-看取り看護ｻｰﾋﾞｽ活用'!P18),"",'シート2-看取り看護ｻｰﾋﾞｽ活用'!P18)</f>
      </c>
      <c r="Q12" s="165">
        <f>IF(ISBLANK('シート2-看取り看護ｻｰﾋﾞｽ活用'!P19),"",'シート2-看取り看護ｻｰﾋﾞｽ活用'!P19)</f>
      </c>
      <c r="R12" s="165">
        <f>IF(ISBLANK('シート2-看取り看護ｻｰﾋﾞｽ活用'!P20),"",'シート2-看取り看護ｻｰﾋﾞｽ活用'!P20)</f>
      </c>
      <c r="S12" s="165">
        <f>IF(ISBLANK('シート2-看取り看護ｻｰﾋﾞｽ活用'!P21),"",'シート2-看取り看護ｻｰﾋﾞｽ活用'!P21)</f>
      </c>
      <c r="T12" s="165">
        <f>IF(ISBLANK('シート2-看取り看護ｻｰﾋﾞｽ活用'!P22),"",'シート2-看取り看護ｻｰﾋﾞｽ活用'!P22)</f>
      </c>
      <c r="U12" s="165">
        <f>IF(ISBLANK('シート2-看取り看護ｻｰﾋﾞｽ活用'!P23),"",'シート2-看取り看護ｻｰﾋﾞｽ活用'!P23)</f>
      </c>
      <c r="V12" s="165">
        <f>IF(ISBLANK('シート2-看取り看護ｻｰﾋﾞｽ活用'!P24),"",'シート2-看取り看護ｻｰﾋﾞｽ活用'!P24)</f>
      </c>
      <c r="W12" s="165">
        <f>IF(ISBLANK('シート2-看取り看護ｻｰﾋﾞｽ活用'!P25),"",'シート2-看取り看護ｻｰﾋﾞｽ活用'!P25)</f>
      </c>
      <c r="X12" s="165">
        <f>IF(ISBLANK('シート2-看取り看護ｻｰﾋﾞｽ活用'!P26),"",'シート2-看取り看護ｻｰﾋﾞｽ活用'!P26)</f>
      </c>
      <c r="Y12" s="165">
        <f>IF(ISBLANK('シート2-看取り看護ｻｰﾋﾞｽ活用'!P27),"",'シート2-看取り看護ｻｰﾋﾞｽ活用'!P27)</f>
      </c>
      <c r="Z12" s="165">
        <f>IF(ISBLANK('シート2-看取り看護ｻｰﾋﾞｽ活用'!P28),"",'シート2-看取り看護ｻｰﾋﾞｽ活用'!P28)</f>
      </c>
      <c r="AA12" s="165">
        <f>IF(ISBLANK('シート2-看取り看護ｻｰﾋﾞｽ活用'!P29),"",'シート2-看取り看護ｻｰﾋﾞｽ活用'!P29)</f>
      </c>
      <c r="AB12" s="165">
        <f>IF(ISBLANK('シート2-看取り看護ｻｰﾋﾞｽ活用'!P30),"",'シート2-看取り看護ｻｰﾋﾞｽ活用'!P30)</f>
      </c>
      <c r="AC12" s="165">
        <f>IF(ISBLANK('シート2-看取り看護ｻｰﾋﾞｽ活用'!P31),"",'シート2-看取り看護ｻｰﾋﾞｽ活用'!P31)</f>
      </c>
      <c r="AD12" s="150">
        <f>IF(ISBLANK('シート2-看取り看護ｻｰﾋﾞｽ活用'!S18),"",'シート2-看取り看護ｻｰﾋﾞｽ活用'!S18)</f>
      </c>
      <c r="AE12" s="165">
        <f>IF(ISBLANK('シート2-看取り看護ｻｰﾋﾞｽ活用'!S19),"",'シート2-看取り看護ｻｰﾋﾞｽ活用'!S19)</f>
      </c>
      <c r="AF12" s="165">
        <f>IF(ISBLANK('シート2-看取り看護ｻｰﾋﾞｽ活用'!S20),"",'シート2-看取り看護ｻｰﾋﾞｽ活用'!S20)</f>
      </c>
      <c r="AG12" s="165">
        <f>IF(ISBLANK('シート2-看取り看護ｻｰﾋﾞｽ活用'!S21),"",'シート2-看取り看護ｻｰﾋﾞｽ活用'!S21)</f>
      </c>
      <c r="AH12" s="165">
        <f>IF(ISBLANK('シート2-看取り看護ｻｰﾋﾞｽ活用'!S22),"",'シート2-看取り看護ｻｰﾋﾞｽ活用'!S22)</f>
      </c>
      <c r="AI12" s="165">
        <f>IF(ISBLANK('シート2-看取り看護ｻｰﾋﾞｽ活用'!S23),"",'シート2-看取り看護ｻｰﾋﾞｽ活用'!S23)</f>
      </c>
      <c r="AJ12" s="165">
        <f>IF(ISBLANK('シート2-看取り看護ｻｰﾋﾞｽ活用'!S24),"",'シート2-看取り看護ｻｰﾋﾞｽ活用'!S24)</f>
      </c>
      <c r="AK12" s="165">
        <f>IF(ISBLANK('シート2-看取り看護ｻｰﾋﾞｽ活用'!S25),"",'シート2-看取り看護ｻｰﾋﾞｽ活用'!S25)</f>
      </c>
      <c r="AL12" s="165">
        <f>IF(ISBLANK('シート2-看取り看護ｻｰﾋﾞｽ活用'!S26),"",'シート2-看取り看護ｻｰﾋﾞｽ活用'!S26)</f>
      </c>
      <c r="AM12" s="165">
        <f>IF(ISBLANK('シート2-看取り看護ｻｰﾋﾞｽ活用'!S27),"",'シート2-看取り看護ｻｰﾋﾞｽ活用'!S27)</f>
      </c>
      <c r="AN12" s="165">
        <f>IF(ISBLANK('シート2-看取り看護ｻｰﾋﾞｽ活用'!S28),"",'シート2-看取り看護ｻｰﾋﾞｽ活用'!S28)</f>
      </c>
      <c r="AO12" s="165">
        <f>IF(ISBLANK('シート2-看取り看護ｻｰﾋﾞｽ活用'!S29),"",'シート2-看取り看護ｻｰﾋﾞｽ活用'!S29)</f>
      </c>
      <c r="AP12" s="165">
        <f>IF(ISBLANK('シート2-看取り看護ｻｰﾋﾞｽ活用'!S30),"",'シート2-看取り看護ｻｰﾋﾞｽ活用'!S30)</f>
      </c>
      <c r="AQ12" s="165">
        <f>IF(ISBLANK('シート2-看取り看護ｻｰﾋﾞｽ活用'!S31),"",'シート2-看取り看護ｻｰﾋﾞｽ活用'!S31)</f>
      </c>
      <c r="AR12" s="150">
        <f>IF(ISBLANK('シート2-看取り看護ｻｰﾋﾞｽ活用'!V18),"",'シート2-看取り看護ｻｰﾋﾞｽ活用'!V18)</f>
      </c>
      <c r="AS12" s="165">
        <f>IF(ISBLANK('シート2-看取り看護ｻｰﾋﾞｽ活用'!V19),"",'シート2-看取り看護ｻｰﾋﾞｽ活用'!V19)</f>
      </c>
      <c r="AT12" s="165">
        <f>IF(ISBLANK('シート2-看取り看護ｻｰﾋﾞｽ活用'!V20),"",'シート2-看取り看護ｻｰﾋﾞｽ活用'!V20)</f>
      </c>
      <c r="AU12" s="165">
        <f>IF(ISBLANK('シート2-看取り看護ｻｰﾋﾞｽ活用'!V21),"",'シート2-看取り看護ｻｰﾋﾞｽ活用'!V21)</f>
      </c>
      <c r="AV12" s="165">
        <f>IF(ISBLANK('シート2-看取り看護ｻｰﾋﾞｽ活用'!V22),"",'シート2-看取り看護ｻｰﾋﾞｽ活用'!V22)</f>
      </c>
      <c r="AW12" s="165">
        <f>IF(ISBLANK('シート2-看取り看護ｻｰﾋﾞｽ活用'!V23),"",'シート2-看取り看護ｻｰﾋﾞｽ活用'!V23)</f>
      </c>
      <c r="AX12" s="165">
        <f>IF(ISBLANK('シート2-看取り看護ｻｰﾋﾞｽ活用'!V24),"",'シート2-看取り看護ｻｰﾋﾞｽ活用'!V24)</f>
      </c>
      <c r="AY12" s="165">
        <f>IF(ISBLANK('シート2-看取り看護ｻｰﾋﾞｽ活用'!V25),"",'シート2-看取り看護ｻｰﾋﾞｽ活用'!V25)</f>
      </c>
      <c r="AZ12" s="165">
        <f>IF(ISBLANK('シート2-看取り看護ｻｰﾋﾞｽ活用'!V26),"",'シート2-看取り看護ｻｰﾋﾞｽ活用'!V26)</f>
      </c>
      <c r="BA12" s="165">
        <f>IF(ISBLANK('シート2-看取り看護ｻｰﾋﾞｽ活用'!V27),"",'シート2-看取り看護ｻｰﾋﾞｽ活用'!V27)</f>
      </c>
      <c r="BB12" s="165">
        <f>IF(ISBLANK('シート2-看取り看護ｻｰﾋﾞｽ活用'!V28),"",'シート2-看取り看護ｻｰﾋﾞｽ活用'!V28)</f>
      </c>
      <c r="BC12" s="165">
        <f>IF(ISBLANK('シート2-看取り看護ｻｰﾋﾞｽ活用'!V29),"",'シート2-看取り看護ｻｰﾋﾞｽ活用'!V29)</f>
      </c>
      <c r="BD12" s="165">
        <f>IF(ISBLANK('シート2-看取り看護ｻｰﾋﾞｽ活用'!V30),"",'シート2-看取り看護ｻｰﾋﾞｽ活用'!V30)</f>
      </c>
      <c r="BE12" s="165">
        <f>IF(ISBLANK('シート2-看取り看護ｻｰﾋﾞｽ活用'!V31),"",'シート2-看取り看護ｻｰﾋﾞｽ活用'!V31)</f>
      </c>
      <c r="BF12" s="165">
        <f>IF(ISBLANK('シート2-看取り看護ｻｰﾋﾞｽ活用'!Y19),"",'シート2-看取り看護ｻｰﾋﾞｽ活用'!Y19)</f>
      </c>
      <c r="BG12" s="165">
        <f>IF(ISBLANK('シート2-看取り看護ｻｰﾋﾞｽ活用'!Y20),"",'シート2-看取り看護ｻｰﾋﾞｽ活用'!Y20)</f>
      </c>
      <c r="BH12" s="165">
        <f>IF(ISBLANK('シート2-看取り看護ｻｰﾋﾞｽ活用'!Y21),"",'シート2-看取り看護ｻｰﾋﾞｽ活用'!Y21)</f>
      </c>
      <c r="BI12" s="165">
        <f>IF(ISBLANK('シート2-看取り看護ｻｰﾋﾞｽ活用'!Y22),"",'シート2-看取り看護ｻｰﾋﾞｽ活用'!Y22)</f>
      </c>
      <c r="BJ12" s="165">
        <f>IF(ISBLANK('シート2-看取り看護ｻｰﾋﾞｽ活用'!Y23),"",'シート2-看取り看護ｻｰﾋﾞｽ活用'!Y23)</f>
      </c>
      <c r="BK12" s="165">
        <f>IF(ISBLANK('シート2-看取り看護ｻｰﾋﾞｽ活用'!Y24),"",'シート2-看取り看護ｻｰﾋﾞｽ活用'!Y24)</f>
      </c>
      <c r="BL12" s="165">
        <f>IF(ISBLANK('シート2-看取り看護ｻｰﾋﾞｽ活用'!Y25),"",'シート2-看取り看護ｻｰﾋﾞｽ活用'!Y25)</f>
      </c>
      <c r="BM12" s="165">
        <f>IF(ISBLANK('シート2-看取り看護ｻｰﾋﾞｽ活用'!Y26),"",'シート2-看取り看護ｻｰﾋﾞｽ活用'!Y26)</f>
      </c>
      <c r="BN12" s="165">
        <f>IF(ISBLANK('シート2-看取り看護ｻｰﾋﾞｽ活用'!Y27),"",'シート2-看取り看護ｻｰﾋﾞｽ活用'!Y27)</f>
      </c>
      <c r="BO12" s="165">
        <f>IF(ISBLANK('シート2-看取り看護ｻｰﾋﾞｽ活用'!Y28),"",'シート2-看取り看護ｻｰﾋﾞｽ活用'!Y28)</f>
      </c>
      <c r="BP12" s="165">
        <f>IF(ISBLANK('シート2-看取り看護ｻｰﾋﾞｽ活用'!Y29),"",'シート2-看取り看護ｻｰﾋﾞｽ活用'!Y29)</f>
      </c>
      <c r="BQ12" s="165">
        <f>IF(ISBLANK('シート2-看取り看護ｻｰﾋﾞｽ活用'!Y30),"",'シート2-看取り看護ｻｰﾋﾞｽ活用'!Y30)</f>
      </c>
      <c r="BR12" s="167">
        <f>IF(ISBLANK('シート2-看取り看護ｻｰﾋﾞｽ活用'!Y31),"",'シート2-看取り看護ｻｰﾋﾞｽ活用'!Y31)</f>
      </c>
    </row>
    <row r="13" spans="1:70" ht="13.5">
      <c r="A13" s="159" t="s">
        <v>68</v>
      </c>
      <c r="B13" s="211">
        <f>IF(ISBLANK(G7),"",G7)</f>
      </c>
      <c r="C13" s="186" t="s">
        <v>193</v>
      </c>
      <c r="D13" s="223" t="s">
        <v>178</v>
      </c>
      <c r="E13" s="161" t="str">
        <f>IF(ISBLANK('シート2-認知症'!E10),"",'シート2-認知症'!E10)</f>
        <v>11月15日、10月24日</v>
      </c>
      <c r="F13" s="162">
        <f>IF(ISBLANK('シート2-認知症'!M10),"",'シート2-認知症'!M10)</f>
        <v>0.395833333333334</v>
      </c>
      <c r="G13" s="162">
        <f>IF(ISBLANK('シート2-認知症'!R10),"",'シート2-認知症'!R10)</f>
        <v>0.60416666666667</v>
      </c>
      <c r="H13" s="161" t="str">
        <f>IF(ISBLANK('シート2-認知症'!E11),"",'シート2-認知症'!E11)</f>
        <v>10月17日、11月22日</v>
      </c>
      <c r="I13" s="162">
        <f>IF(ISBLANK('シート2-認知症'!M11),"",'シート2-認知症'!M11)</f>
      </c>
      <c r="J13" s="162">
        <f>IF(ISBLANK('シート2-認知症'!R11),"",'シート2-認知症'!R11)</f>
      </c>
      <c r="K13" s="163" t="str">
        <f>IF(ISBLANK('シート2-認知症'!E13),"",'シート2-認知症'!E13)</f>
        <v>群馬県社会福祉総合センター６階研修室</v>
      </c>
      <c r="L13" s="163">
        <f>IF(ISBLANK('シート2-認知症'!E14),"",'シート2-認知症'!E14)</f>
      </c>
      <c r="M13" s="160">
        <f>IF(ISBLANK('シート2-認知症'!Y10),"",'シート2-認知症'!Y10)</f>
      </c>
      <c r="N13" s="160">
        <f>IF(ISBLANK('シート2-認知症'!Y13),"",'シート2-認知症'!Y13)</f>
      </c>
      <c r="O13" s="164">
        <v>5</v>
      </c>
      <c r="P13" s="150">
        <f>IF(ISBLANK('シート2-認知症'!P18),"",'シート2-認知症'!P18)</f>
      </c>
      <c r="Q13" s="165">
        <f>IF(ISBLANK('シート2-認知症'!P19),"",'シート2-認知症'!P19)</f>
      </c>
      <c r="R13" s="165">
        <f>IF(ISBLANK('シート2-認知症'!P20),"",'シート2-認知症'!P20)</f>
      </c>
      <c r="S13" s="165">
        <f>IF(ISBLANK('シート2-認知症'!P21),"",'シート2-認知症'!P21)</f>
      </c>
      <c r="T13" s="165">
        <f>IF(ISBLANK('シート2-認知症'!P22),"",'シート2-認知症'!P22)</f>
      </c>
      <c r="U13" s="165">
        <f>IF(ISBLANK('シート2-認知症'!P23),"",'シート2-認知症'!P23)</f>
      </c>
      <c r="V13" s="165">
        <f>IF(ISBLANK('シート2-認知症'!P24),"",'シート2-認知症'!P24)</f>
      </c>
      <c r="W13" s="165">
        <f>IF(ISBLANK('シート2-認知症'!P25),"",'シート2-認知症'!P25)</f>
      </c>
      <c r="X13" s="165">
        <f>IF(ISBLANK('シート2-認知症'!P26),"",'シート2-認知症'!P26)</f>
      </c>
      <c r="Y13" s="165">
        <f>IF(ISBLANK('シート2-認知症'!P27),"",'シート2-認知症'!P27)</f>
      </c>
      <c r="Z13" s="165">
        <f>IF(ISBLANK('シート2-認知症'!P28),"",'シート2-認知症'!P28)</f>
      </c>
      <c r="AA13" s="165">
        <f>IF(ISBLANK('シート2-認知症'!P29),"",'シート2-認知症'!P29)</f>
      </c>
      <c r="AB13" s="165">
        <f>IF(ISBLANK('シート2-認知症'!P30),"",'シート2-認知症'!P30)</f>
      </c>
      <c r="AC13" s="165">
        <f>IF(ISBLANK('シート2-認知症'!P31),"",'シート2-認知症'!P31)</f>
      </c>
      <c r="AD13" s="150">
        <f>IF(ISBLANK('シート2-認知症'!S18),"",'シート2-認知症'!S18)</f>
      </c>
      <c r="AE13" s="165">
        <f>IF(ISBLANK('シート2-認知症'!S19),"",'シート2-認知症'!S19)</f>
      </c>
      <c r="AF13" s="165">
        <f>IF(ISBLANK('シート2-認知症'!S20),"",'シート2-認知症'!S20)</f>
      </c>
      <c r="AG13" s="165">
        <f>IF(ISBLANK('シート2-認知症'!S21),"",'シート2-認知症'!S21)</f>
      </c>
      <c r="AH13" s="165">
        <f>IF(ISBLANK('シート2-認知症'!S22),"",'シート2-認知症'!S22)</f>
      </c>
      <c r="AI13" s="165">
        <f>IF(ISBLANK('シート2-認知症'!S23),"",'シート2-認知症'!S23)</f>
      </c>
      <c r="AJ13" s="165">
        <f>IF(ISBLANK('シート2-認知症'!S24),"",'シート2-認知症'!S24)</f>
      </c>
      <c r="AK13" s="165">
        <f>IF(ISBLANK('シート2-認知症'!S25),"",'シート2-認知症'!S25)</f>
      </c>
      <c r="AL13" s="165">
        <f>IF(ISBLANK('シート2-認知症'!S26),"",'シート2-認知症'!S26)</f>
      </c>
      <c r="AM13" s="165">
        <f>IF(ISBLANK('シート2-認知症'!S27),"",'シート2-認知症'!S27)</f>
      </c>
      <c r="AN13" s="165">
        <f>IF(ISBLANK('シート2-認知症'!S28),"",'シート2-認知症'!S28)</f>
      </c>
      <c r="AO13" s="165">
        <f>IF(ISBLANK('シート2-認知症'!S29),"",'シート2-認知症'!S29)</f>
      </c>
      <c r="AP13" s="165">
        <f>IF(ISBLANK('シート2-認知症'!S30),"",'シート2-認知症'!S30)</f>
      </c>
      <c r="AQ13" s="165">
        <f>IF(ISBLANK('シート2-認知症'!S31),"",'シート2-認知症'!S31)</f>
      </c>
      <c r="AR13" s="150">
        <f>IF(ISBLANK('シート2-認知症'!V18),"",'シート2-認知症'!V18)</f>
      </c>
      <c r="AS13" s="165">
        <f>IF(ISBLANK('シート2-認知症'!V19),"",'シート2-認知症'!V19)</f>
      </c>
      <c r="AT13" s="165">
        <f>IF(ISBLANK('シート2-認知症'!V20),"",'シート2-認知症'!V20)</f>
      </c>
      <c r="AU13" s="165">
        <f>IF(ISBLANK('シート2-認知症'!V21),"",'シート2-認知症'!V21)</f>
      </c>
      <c r="AV13" s="165">
        <f>IF(ISBLANK('シート2-認知症'!V22),"",'シート2-認知症'!V22)</f>
      </c>
      <c r="AW13" s="165">
        <f>IF(ISBLANK('シート2-認知症'!V23),"",'シート2-認知症'!V23)</f>
      </c>
      <c r="AX13" s="165">
        <f>IF(ISBLANK('シート2-認知症'!V24),"",'シート2-認知症'!V24)</f>
      </c>
      <c r="AY13" s="165">
        <f>IF(ISBLANK('シート2-認知症'!V25),"",'シート2-認知症'!V25)</f>
      </c>
      <c r="AZ13" s="165">
        <f>IF(ISBLANK('シート2-認知症'!V26),"",'シート2-認知症'!V26)</f>
      </c>
      <c r="BA13" s="165">
        <f>IF(ISBLANK('シート2-認知症'!V27),"",'シート2-認知症'!V27)</f>
      </c>
      <c r="BB13" s="165">
        <f>IF(ISBLANK('シート2-認知症'!V28),"",'シート2-認知症'!V28)</f>
      </c>
      <c r="BC13" s="165">
        <f>IF(ISBLANK('シート2-認知症'!V29),"",'シート2-認知症'!V29)</f>
      </c>
      <c r="BD13" s="165">
        <f>IF(ISBLANK('シート2-認知症'!V30),"",'シート2-認知症'!V30)</f>
      </c>
      <c r="BE13" s="165">
        <f>IF(ISBLANK('シート2-認知症'!V31),"",'シート2-認知症'!V31)</f>
      </c>
      <c r="BF13" s="165">
        <f>IF(ISBLANK('シート2-認知症'!Y19),"",'シート2-認知症'!Y19)</f>
      </c>
      <c r="BG13" s="165">
        <f>IF(ISBLANK('シート2-認知症'!Y20),"",'シート2-認知症'!Y20)</f>
      </c>
      <c r="BH13" s="165">
        <f>IF(ISBLANK('シート2-認知症'!Y21),"",'シート2-認知症'!Y21)</f>
      </c>
      <c r="BI13" s="165">
        <f>IF(ISBLANK('シート2-認知症'!Y22),"",'シート2-認知症'!Y22)</f>
      </c>
      <c r="BJ13" s="165">
        <f>IF(ISBLANK('シート2-認知症'!Y23),"",'シート2-認知症'!Y23)</f>
      </c>
      <c r="BK13" s="165">
        <f>IF(ISBLANK('シート2-認知症'!Y24),"",'シート2-認知症'!Y24)</f>
      </c>
      <c r="BL13" s="165">
        <f>IF(ISBLANK('シート2-認知症'!Y25),"",'シート2-認知症'!Y25)</f>
      </c>
      <c r="BM13" s="165">
        <f>IF(ISBLANK('シート2-認知症'!Y26),"",'シート2-認知症'!Y26)</f>
      </c>
      <c r="BN13" s="165">
        <f>IF(ISBLANK('シート2-認知症'!Y27),"",'シート2-認知症'!Y27)</f>
      </c>
      <c r="BO13" s="165">
        <f>IF(ISBLANK('シート2-認知症'!Y28),"",'シート2-認知症'!Y28)</f>
      </c>
      <c r="BP13" s="165">
        <f>IF(ISBLANK('シート2-認知症'!Y29),"",'シート2-認知症'!Y29)</f>
      </c>
      <c r="BQ13" s="165">
        <f>IF(ISBLANK('シート2-認知症'!Y30),"",'シート2-認知症'!Y30)</f>
      </c>
      <c r="BR13" s="167">
        <f>IF(ISBLANK('シート2-認知症'!Y31),"",'シート2-認知症'!Y31)</f>
      </c>
    </row>
    <row r="14" spans="1:70" ht="13.5">
      <c r="A14" s="159" t="s">
        <v>68</v>
      </c>
      <c r="B14" s="211">
        <f>IF(ISBLANK(G7),"",G7)</f>
      </c>
      <c r="C14" s="186" t="s">
        <v>193</v>
      </c>
      <c r="D14" s="223" t="s">
        <v>179</v>
      </c>
      <c r="E14" s="161" t="str">
        <f>IF(ISBLANK('シート2-入退院時医療連携'!E10),"",'シート2-入退院時医療連携'!E10)</f>
        <v>10月23日、10月16日</v>
      </c>
      <c r="F14" s="162">
        <f>IF(ISBLANK('シート2-入退院時医療連携'!M10),"",'シート2-入退院時医療連携'!M10)</f>
        <v>0.60416666666667</v>
      </c>
      <c r="G14" s="162">
        <f>IF(ISBLANK('シート2-入退院時医療連携'!R10),"",'シート2-入退院時医療連携'!R10)</f>
        <v>0.770833333333338</v>
      </c>
      <c r="H14" s="161" t="str">
        <f>IF(ISBLANK('シート2-入退院時医療連携'!E11),"",'シート2-入退院時医療連携'!E11)</f>
        <v>11月20日、11月14日</v>
      </c>
      <c r="I14" s="162">
        <f>IF(ISBLANK('シート2-入退院時医療連携'!M11),"",'シート2-入退院時医療連携'!M11)</f>
      </c>
      <c r="J14" s="162">
        <f>IF(ISBLANK('シート2-入退院時医療連携'!R11),"",'シート2-入退院時医療連携'!R11)</f>
      </c>
      <c r="K14" s="163" t="str">
        <f>IF(ISBLANK('シート2-入退院時医療連携'!E13),"",'シート2-入退院時医療連携'!E13)</f>
        <v>群馬県社会福祉総合センター６階研修室</v>
      </c>
      <c r="L14" s="163">
        <f>IF(ISBLANK('シート2-入退院時医療連携'!E14),"",'シート2-入退院時医療連携'!E14)</f>
      </c>
      <c r="M14" s="160">
        <f>IF(ISBLANK('シート2-入退院時医療連携'!Y10),"",'シート2-入退院時医療連携'!Y10)</f>
      </c>
      <c r="N14" s="160">
        <f>IF(ISBLANK('シート2-入退院時医療連携'!Y13),"",'シート2-入退院時医療連携'!Y13)</f>
      </c>
      <c r="O14" s="164">
        <v>5</v>
      </c>
      <c r="P14" s="150">
        <f>IF(ISBLANK('シート2-入退院時医療連携'!P18),"",'シート2-入退院時医療連携'!P18)</f>
      </c>
      <c r="Q14" s="165">
        <f>IF(ISBLANK('シート2-入退院時医療連携'!P19),"",'シート2-入退院時医療連携'!P19)</f>
      </c>
      <c r="R14" s="165">
        <f>IF(ISBLANK('シート2-入退院時医療連携'!P20),"",'シート2-入退院時医療連携'!P20)</f>
      </c>
      <c r="S14" s="165">
        <f>IF(ISBLANK('シート2-入退院時医療連携'!P21),"",'シート2-入退院時医療連携'!P21)</f>
      </c>
      <c r="T14" s="165">
        <f>IF(ISBLANK('シート2-入退院時医療連携'!P22),"",'シート2-入退院時医療連携'!P22)</f>
      </c>
      <c r="U14" s="165">
        <f>IF(ISBLANK('シート2-入退院時医療連携'!P23),"",'シート2-入退院時医療連携'!P23)</f>
      </c>
      <c r="V14" s="165">
        <f>IF(ISBLANK('シート2-入退院時医療連携'!P24),"",'シート2-入退院時医療連携'!P24)</f>
      </c>
      <c r="W14" s="165">
        <f>IF(ISBLANK('シート2-入退院時医療連携'!P25),"",'シート2-入退院時医療連携'!P25)</f>
      </c>
      <c r="X14" s="165">
        <f>IF(ISBLANK('シート2-入退院時医療連携'!P26),"",'シート2-入退院時医療連携'!P26)</f>
      </c>
      <c r="Y14" s="165">
        <f>IF(ISBLANK('シート2-入退院時医療連携'!P27),"",'シート2-入退院時医療連携'!P27)</f>
      </c>
      <c r="Z14" s="165">
        <f>IF(ISBLANK('シート2-入退院時医療連携'!P28),"",'シート2-入退院時医療連携'!P28)</f>
      </c>
      <c r="AA14" s="165">
        <f>IF(ISBLANK('シート2-入退院時医療連携'!P29),"",'シート2-入退院時医療連携'!P29)</f>
      </c>
      <c r="AB14" s="165">
        <f>IF(ISBLANK('シート2-入退院時医療連携'!P30),"",'シート2-入退院時医療連携'!P30)</f>
      </c>
      <c r="AC14" s="165">
        <f>IF(ISBLANK('シート2-入退院時医療連携'!P31),"",'シート2-入退院時医療連携'!P31)</f>
      </c>
      <c r="AD14" s="150">
        <f>IF(ISBLANK('シート2-入退院時医療連携'!S18),"",'シート2-入退院時医療連携'!S18)</f>
      </c>
      <c r="AE14" s="165">
        <f>IF(ISBLANK('シート2-入退院時医療連携'!S19),"",'シート2-入退院時医療連携'!S19)</f>
      </c>
      <c r="AF14" s="165">
        <f>IF(ISBLANK('シート2-入退院時医療連携'!S20),"",'シート2-入退院時医療連携'!S20)</f>
      </c>
      <c r="AG14" s="165">
        <f>IF(ISBLANK('シート2-入退院時医療連携'!S21),"",'シート2-入退院時医療連携'!S21)</f>
      </c>
      <c r="AH14" s="165">
        <f>IF(ISBLANK('シート2-入退院時医療連携'!S22),"",'シート2-入退院時医療連携'!S22)</f>
      </c>
      <c r="AI14" s="165">
        <f>IF(ISBLANK('シート2-入退院時医療連携'!S23),"",'シート2-入退院時医療連携'!S23)</f>
      </c>
      <c r="AJ14" s="165">
        <f>IF(ISBLANK('シート2-入退院時医療連携'!S24),"",'シート2-入退院時医療連携'!S24)</f>
      </c>
      <c r="AK14" s="165">
        <f>IF(ISBLANK('シート2-入退院時医療連携'!S25),"",'シート2-入退院時医療連携'!S25)</f>
      </c>
      <c r="AL14" s="165">
        <f>IF(ISBLANK('シート2-入退院時医療連携'!S26),"",'シート2-入退院時医療連携'!S26)</f>
      </c>
      <c r="AM14" s="165">
        <f>IF(ISBLANK('シート2-入退院時医療連携'!S27),"",'シート2-入退院時医療連携'!S27)</f>
      </c>
      <c r="AN14" s="165">
        <f>IF(ISBLANK('シート2-入退院時医療連携'!S28),"",'シート2-入退院時医療連携'!S28)</f>
      </c>
      <c r="AO14" s="165">
        <f>IF(ISBLANK('シート2-入退院時医療連携'!S29),"",'シート2-入退院時医療連携'!S29)</f>
      </c>
      <c r="AP14" s="165">
        <f>IF(ISBLANK('シート2-入退院時医療連携'!S30),"",'シート2-入退院時医療連携'!S30)</f>
      </c>
      <c r="AQ14" s="165">
        <f>IF(ISBLANK('シート2-入退院時医療連携'!S31),"",'シート2-入退院時医療連携'!S31)</f>
      </c>
      <c r="AR14" s="150">
        <f>IF(ISBLANK('シート2-入退院時医療連携'!V18),"",'シート2-入退院時医療連携'!V18)</f>
      </c>
      <c r="AS14" s="165">
        <f>IF(ISBLANK('シート2-入退院時医療連携'!V19),"",'シート2-入退院時医療連携'!V19)</f>
      </c>
      <c r="AT14" s="165">
        <f>IF(ISBLANK('シート2-入退院時医療連携'!V20),"",'シート2-入退院時医療連携'!V20)</f>
      </c>
      <c r="AU14" s="165">
        <f>IF(ISBLANK('シート2-入退院時医療連携'!V21),"",'シート2-入退院時医療連携'!V21)</f>
      </c>
      <c r="AV14" s="165">
        <f>IF(ISBLANK('シート2-入退院時医療連携'!V22),"",'シート2-入退院時医療連携'!V22)</f>
      </c>
      <c r="AW14" s="165">
        <f>IF(ISBLANK('シート2-入退院時医療連携'!V23),"",'シート2-入退院時医療連携'!V23)</f>
      </c>
      <c r="AX14" s="165">
        <f>IF(ISBLANK('シート2-入退院時医療連携'!V24),"",'シート2-入退院時医療連携'!V24)</f>
      </c>
      <c r="AY14" s="165">
        <f>IF(ISBLANK('シート2-入退院時医療連携'!V25),"",'シート2-入退院時医療連携'!V25)</f>
      </c>
      <c r="AZ14" s="165">
        <f>IF(ISBLANK('シート2-入退院時医療連携'!V26),"",'シート2-入退院時医療連携'!V26)</f>
      </c>
      <c r="BA14" s="165">
        <f>IF(ISBLANK('シート2-入退院時医療連携'!V27),"",'シート2-入退院時医療連携'!V27)</f>
      </c>
      <c r="BB14" s="165">
        <f>IF(ISBLANK('シート2-入退院時医療連携'!V28),"",'シート2-入退院時医療連携'!V28)</f>
      </c>
      <c r="BC14" s="165">
        <f>IF(ISBLANK('シート2-入退院時医療連携'!V29),"",'シート2-入退院時医療連携'!V29)</f>
      </c>
      <c r="BD14" s="165">
        <f>IF(ISBLANK('シート2-入退院時医療連携'!V30),"",'シート2-入退院時医療連携'!V30)</f>
      </c>
      <c r="BE14" s="165">
        <f>IF(ISBLANK('シート2-入退院時医療連携'!V31),"",'シート2-入退院時医療連携'!V31)</f>
      </c>
      <c r="BF14" s="165">
        <f>IF(ISBLANK('シート2-入退院時医療連携'!Y19),"",'シート2-入退院時医療連携'!Y19)</f>
      </c>
      <c r="BG14" s="165">
        <f>IF(ISBLANK('シート2-入退院時医療連携'!Y20),"",'シート2-入退院時医療連携'!Y20)</f>
      </c>
      <c r="BH14" s="165">
        <f>IF(ISBLANK('シート2-入退院時医療連携'!Y21),"",'シート2-入退院時医療連携'!Y21)</f>
      </c>
      <c r="BI14" s="165">
        <f>IF(ISBLANK('シート2-入退院時医療連携'!Y22),"",'シート2-入退院時医療連携'!Y22)</f>
      </c>
      <c r="BJ14" s="165">
        <f>IF(ISBLANK('シート2-入退院時医療連携'!Y23),"",'シート2-入退院時医療連携'!Y23)</f>
      </c>
      <c r="BK14" s="165">
        <f>IF(ISBLANK('シート2-入退院時医療連携'!Y24),"",'シート2-入退院時医療連携'!Y24)</f>
      </c>
      <c r="BL14" s="165">
        <f>IF(ISBLANK('シート2-入退院時医療連携'!Y25),"",'シート2-入退院時医療連携'!Y25)</f>
      </c>
      <c r="BM14" s="165">
        <f>IF(ISBLANK('シート2-入退院時医療連携'!Y26),"",'シート2-入退院時医療連携'!Y26)</f>
      </c>
      <c r="BN14" s="165">
        <f>IF(ISBLANK('シート2-入退院時医療連携'!Y27),"",'シート2-入退院時医療連携'!Y27)</f>
      </c>
      <c r="BO14" s="165">
        <f>IF(ISBLANK('シート2-入退院時医療連携'!Y28),"",'シート2-入退院時医療連携'!Y28)</f>
      </c>
      <c r="BP14" s="165">
        <f>IF(ISBLANK('シート2-入退院時医療連携'!Y29),"",'シート2-入退院時医療連携'!Y29)</f>
      </c>
      <c r="BQ14" s="165">
        <f>IF(ISBLANK('シート2-入退院時医療連携'!Y30),"",'シート2-入退院時医療連携'!Y30)</f>
      </c>
      <c r="BR14" s="167">
        <f>IF(ISBLANK('シート2-入退院時医療連携'!Y31),"",'シート2-入退院時医療連携'!Y31)</f>
      </c>
    </row>
    <row r="15" spans="1:70" ht="13.5">
      <c r="A15" s="159" t="s">
        <v>68</v>
      </c>
      <c r="B15" s="211">
        <f>IF(ISBLANK(G7),"",G7)</f>
      </c>
      <c r="C15" s="186" t="s">
        <v>193</v>
      </c>
      <c r="D15" s="223" t="s">
        <v>180</v>
      </c>
      <c r="E15" s="161" t="str">
        <f>IF(ISBLANK('シート2-家族への支援視点'!E10),"",'シート2-家族への支援視点'!E10)</f>
        <v>12月11,12,13,15日</v>
      </c>
      <c r="F15" s="162">
        <f>IF(ISBLANK('シート2-家族への支援視点'!M10),"",'シート2-家族への支援視点'!M10)</f>
        <v>0.395833333333334</v>
      </c>
      <c r="G15" s="162">
        <f>IF(ISBLANK('シート2-家族への支援視点'!R10),"",'シート2-家族への支援視点'!R10)</f>
        <v>0.60416666666667</v>
      </c>
      <c r="H15" s="161">
        <f>IF(ISBLANK('シート2-家族への支援視点'!E11),"",'シート2-家族への支援視点'!E11)</f>
      </c>
      <c r="I15" s="162">
        <f>IF(ISBLANK('シート2-家族への支援視点'!M11),"",'シート2-家族への支援視点'!M11)</f>
      </c>
      <c r="J15" s="162">
        <f>IF(ISBLANK('シート2-家族への支援視点'!R11),"",'シート2-家族への支援視点'!R11)</f>
      </c>
      <c r="K15" s="163" t="str">
        <f>IF(ISBLANK('シート2-家族への支援視点'!E13),"",'シート2-家族への支援視点'!E13)</f>
        <v>群馬県社会福祉総合センター６階研修室</v>
      </c>
      <c r="L15" s="163">
        <f>IF(ISBLANK('シート2-家族への支援視点'!E14),"",'シート2-家族への支援視点'!E14)</f>
      </c>
      <c r="M15" s="160">
        <f>IF(ISBLANK('シート2-家族への支援視点'!Y10),"",'シート2-家族への支援視点'!Y10)</f>
      </c>
      <c r="N15" s="160">
        <f>IF(ISBLANK('シート2-家族への支援視点'!Y13),"",'シート2-家族への支援視点'!Y13)</f>
      </c>
      <c r="O15" s="164">
        <v>5</v>
      </c>
      <c r="P15" s="150">
        <f>IF(ISBLANK('シート2-家族への支援視点'!P18),"",'シート2-家族への支援視点'!P18)</f>
      </c>
      <c r="Q15" s="165">
        <f>IF(ISBLANK('シート2-家族への支援視点'!P19),"",'シート2-家族への支援視点'!P19)</f>
      </c>
      <c r="R15" s="165">
        <f>IF(ISBLANK('シート2-家族への支援視点'!P20),"",'シート2-家族への支援視点'!P20)</f>
      </c>
      <c r="S15" s="165">
        <f>IF(ISBLANK('シート2-家族への支援視点'!P21),"",'シート2-家族への支援視点'!P21)</f>
      </c>
      <c r="T15" s="165">
        <f>IF(ISBLANK('シート2-家族への支援視点'!P22),"",'シート2-家族への支援視点'!P22)</f>
      </c>
      <c r="U15" s="165">
        <f>IF(ISBLANK('シート2-家族への支援視点'!P23),"",'シート2-家族への支援視点'!P23)</f>
      </c>
      <c r="V15" s="165">
        <f>IF(ISBLANK('シート2-家族への支援視点'!P24),"",'シート2-家族への支援視点'!P24)</f>
      </c>
      <c r="W15" s="165">
        <f>IF(ISBLANK('シート2-家族への支援視点'!P25),"",'シート2-家族への支援視点'!P25)</f>
      </c>
      <c r="X15" s="165">
        <f>IF(ISBLANK('シート2-家族への支援視点'!P26),"",'シート2-家族への支援視点'!P26)</f>
      </c>
      <c r="Y15" s="165">
        <f>IF(ISBLANK('シート2-家族への支援視点'!P27),"",'シート2-家族への支援視点'!P27)</f>
      </c>
      <c r="Z15" s="165">
        <f>IF(ISBLANK('シート2-家族への支援視点'!P28),"",'シート2-家族への支援視点'!P28)</f>
      </c>
      <c r="AA15" s="165">
        <f>IF(ISBLANK('シート2-家族への支援視点'!P29),"",'シート2-家族への支援視点'!P29)</f>
      </c>
      <c r="AB15" s="165">
        <f>IF(ISBLANK('シート2-家族への支援視点'!P30),"",'シート2-家族への支援視点'!P30)</f>
      </c>
      <c r="AC15" s="165">
        <f>IF(ISBLANK('シート2-家族への支援視点'!P31),"",'シート2-家族への支援視点'!P31)</f>
      </c>
      <c r="AD15" s="150">
        <f>IF(ISBLANK('シート2-家族への支援視点'!S18),"",'シート2-家族への支援視点'!S18)</f>
      </c>
      <c r="AE15" s="165">
        <f>IF(ISBLANK('シート2-家族への支援視点'!S19),"",'シート2-家族への支援視点'!S19)</f>
      </c>
      <c r="AF15" s="165">
        <f>IF(ISBLANK('シート2-家族への支援視点'!S20),"",'シート2-家族への支援視点'!S20)</f>
      </c>
      <c r="AG15" s="165">
        <f>IF(ISBLANK('シート2-家族への支援視点'!S21),"",'シート2-家族への支援視点'!S21)</f>
      </c>
      <c r="AH15" s="165">
        <f>IF(ISBLANK('シート2-家族への支援視点'!S22),"",'シート2-家族への支援視点'!S22)</f>
      </c>
      <c r="AI15" s="165">
        <f>IF(ISBLANK('シート2-家族への支援視点'!S23),"",'シート2-家族への支援視点'!S23)</f>
      </c>
      <c r="AJ15" s="165">
        <f>IF(ISBLANK('シート2-家族への支援視点'!S24),"",'シート2-家族への支援視点'!S24)</f>
      </c>
      <c r="AK15" s="165">
        <f>IF(ISBLANK('シート2-家族への支援視点'!S25),"",'シート2-家族への支援視点'!S25)</f>
      </c>
      <c r="AL15" s="165">
        <f>IF(ISBLANK('シート2-家族への支援視点'!S26),"",'シート2-家族への支援視点'!S26)</f>
      </c>
      <c r="AM15" s="165">
        <f>IF(ISBLANK('シート2-家族への支援視点'!S27),"",'シート2-家族への支援視点'!S27)</f>
      </c>
      <c r="AN15" s="165">
        <f>IF(ISBLANK('シート2-家族への支援視点'!S28),"",'シート2-家族への支援視点'!S28)</f>
      </c>
      <c r="AO15" s="165">
        <f>IF(ISBLANK('シート2-家族への支援視点'!S29),"",'シート2-家族への支援視点'!S29)</f>
      </c>
      <c r="AP15" s="165">
        <f>IF(ISBLANK('シート2-家族への支援視点'!S30),"",'シート2-家族への支援視点'!S30)</f>
      </c>
      <c r="AQ15" s="165">
        <f>IF(ISBLANK('シート2-家族への支援視点'!S31),"",'シート2-家族への支援視点'!S31)</f>
      </c>
      <c r="AR15" s="150">
        <f>IF(ISBLANK('シート2-家族への支援視点'!V18),"",'シート2-家族への支援視点'!V18)</f>
      </c>
      <c r="AS15" s="165">
        <f>IF(ISBLANK('シート2-家族への支援視点'!V19),"",'シート2-家族への支援視点'!V19)</f>
      </c>
      <c r="AT15" s="165">
        <f>IF(ISBLANK('シート2-家族への支援視点'!V20),"",'シート2-家族への支援視点'!V20)</f>
      </c>
      <c r="AU15" s="165">
        <f>IF(ISBLANK('シート2-家族への支援視点'!V21),"",'シート2-家族への支援視点'!V21)</f>
      </c>
      <c r="AV15" s="165">
        <f>IF(ISBLANK('シート2-家族への支援視点'!V22),"",'シート2-家族への支援視点'!V22)</f>
      </c>
      <c r="AW15" s="165">
        <f>IF(ISBLANK('シート2-家族への支援視点'!V23),"",'シート2-家族への支援視点'!V23)</f>
      </c>
      <c r="AX15" s="165">
        <f>IF(ISBLANK('シート2-家族への支援視点'!V24),"",'シート2-家族への支援視点'!V24)</f>
      </c>
      <c r="AY15" s="165">
        <f>IF(ISBLANK('シート2-家族への支援視点'!V25),"",'シート2-家族への支援視点'!V25)</f>
      </c>
      <c r="AZ15" s="165">
        <f>IF(ISBLANK('シート2-家族への支援視点'!V26),"",'シート2-家族への支援視点'!V26)</f>
      </c>
      <c r="BA15" s="165">
        <f>IF(ISBLANK('シート2-家族への支援視点'!V27),"",'シート2-家族への支援視点'!V27)</f>
      </c>
      <c r="BB15" s="165">
        <f>IF(ISBLANK('シート2-家族への支援視点'!V28),"",'シート2-家族への支援視点'!V28)</f>
      </c>
      <c r="BC15" s="165">
        <f>IF(ISBLANK('シート2-家族への支援視点'!V29),"",'シート2-家族への支援視点'!V29)</f>
      </c>
      <c r="BD15" s="165">
        <f>IF(ISBLANK('シート2-家族への支援視点'!V30),"",'シート2-家族への支援視点'!V30)</f>
      </c>
      <c r="BE15" s="165">
        <f>IF(ISBLANK('シート2-家族への支援視点'!V31),"",'シート2-家族への支援視点'!V31)</f>
      </c>
      <c r="BF15" s="165">
        <f>IF(ISBLANK('シート2-家族への支援視点'!Y19),"",'シート2-家族への支援視点'!Y19)</f>
      </c>
      <c r="BG15" s="165">
        <f>IF(ISBLANK('シート2-家族への支援視点'!Y20),"",'シート2-家族への支援視点'!Y20)</f>
      </c>
      <c r="BH15" s="165">
        <f>IF(ISBLANK('シート2-家族への支援視点'!Y21),"",'シート2-家族への支援視点'!Y21)</f>
      </c>
      <c r="BI15" s="165">
        <f>IF(ISBLANK('シート2-家族への支援視点'!Y22),"",'シート2-家族への支援視点'!Y22)</f>
      </c>
      <c r="BJ15" s="165">
        <f>IF(ISBLANK('シート2-家族への支援視点'!Y23),"",'シート2-家族への支援視点'!Y23)</f>
      </c>
      <c r="BK15" s="165">
        <f>IF(ISBLANK('シート2-家族への支援視点'!Y24),"",'シート2-家族への支援視点'!Y24)</f>
      </c>
      <c r="BL15" s="165">
        <f>IF(ISBLANK('シート2-家族への支援視点'!Y25),"",'シート2-家族への支援視点'!Y25)</f>
      </c>
      <c r="BM15" s="165">
        <f>IF(ISBLANK('シート2-家族への支援視点'!Y26),"",'シート2-家族への支援視点'!Y26)</f>
      </c>
      <c r="BN15" s="165">
        <f>IF(ISBLANK('シート2-家族への支援視点'!Y27),"",'シート2-家族への支援視点'!Y27)</f>
      </c>
      <c r="BO15" s="165">
        <f>IF(ISBLANK('シート2-家族への支援視点'!Y28),"",'シート2-家族への支援視点'!Y28)</f>
      </c>
      <c r="BP15" s="165">
        <f>IF(ISBLANK('シート2-家族への支援視点'!Y29),"",'シート2-家族への支援視点'!Y29)</f>
      </c>
      <c r="BQ15" s="165">
        <f>IF(ISBLANK('シート2-家族への支援視点'!Y30),"",'シート2-家族への支援視点'!Y30)</f>
      </c>
      <c r="BR15" s="167">
        <f>IF(ISBLANK('シート2-家族への支援視点'!Y31),"",'シート2-家族への支援視点'!Y31)</f>
      </c>
    </row>
    <row r="16" spans="1:70" ht="13.5">
      <c r="A16" s="159" t="s">
        <v>68</v>
      </c>
      <c r="B16" s="211">
        <f>IF(ISBLANK(G7),"",G7)</f>
      </c>
      <c r="C16" s="186" t="s">
        <v>193</v>
      </c>
      <c r="D16" s="223" t="s">
        <v>181</v>
      </c>
      <c r="E16" s="161" t="str">
        <f>IF(ISBLANK('シート2-社会資源・関係機関連携'!E10),"",'シート2-社会資源・関係機関連携'!E10)</f>
        <v>10月13日、11月17日</v>
      </c>
      <c r="F16" s="162">
        <f>IF(ISBLANK('シート2-社会資源・関係機関連携'!M10),"",'シート2-社会資源・関係機関連携'!M10)</f>
        <v>0.3958333333333333</v>
      </c>
      <c r="G16" s="162">
        <f>IF(ISBLANK('シート2-社会資源・関係機関連携'!R10),"",'シート2-社会資源・関係機関連携'!R10)</f>
        <v>0.6041666666666666</v>
      </c>
      <c r="H16" s="161" t="str">
        <f>IF(ISBLANK('シート2-社会資源・関係機関連携'!E11),"",'シート2-社会資源・関係機関連携'!E11)</f>
        <v>10月27日、10月20日</v>
      </c>
      <c r="I16" s="162">
        <f>IF(ISBLANK('シート2-社会資源・関係機関連携'!M11),"",'シート2-社会資源・関係機関連携'!M11)</f>
      </c>
      <c r="J16" s="162">
        <f>IF(ISBLANK('シート2-社会資源・関係機関連携'!R11),"",'シート2-社会資源・関係機関連携'!R11)</f>
      </c>
      <c r="K16" s="163" t="str">
        <f>IF(ISBLANK('シート2-社会資源・関係機関連携'!E13),"",'シート2-社会資源・関係機関連携'!E13)</f>
        <v>群馬県社会福祉総合センター６階研修室</v>
      </c>
      <c r="L16" s="163">
        <f>IF(ISBLANK('シート2-社会資源・関係機関連携'!E14),"",'シート2-社会資源・関係機関連携'!E14)</f>
      </c>
      <c r="M16" s="160">
        <f>IF(ISBLANK('シート2-社会資源・関係機関連携'!Y10),"",'シート2-社会資源・関係機関連携'!Y10)</f>
      </c>
      <c r="N16" s="160">
        <f>IF(ISBLANK('シート2-社会資源・関係機関連携'!Y13),"",'シート2-社会資源・関係機関連携'!Y13)</f>
      </c>
      <c r="O16" s="164">
        <v>5</v>
      </c>
      <c r="P16" s="150">
        <f>IF(ISBLANK('シート2-社会資源・関係機関連携'!P18),"",'シート2-社会資源・関係機関連携'!P18)</f>
      </c>
      <c r="Q16" s="165">
        <f>IF(ISBLANK('シート2-社会資源・関係機関連携'!P19),"",'シート2-社会資源・関係機関連携'!P19)</f>
      </c>
      <c r="R16" s="165">
        <f>IF(ISBLANK('シート2-社会資源・関係機関連携'!P20),"",'シート2-社会資源・関係機関連携'!P20)</f>
      </c>
      <c r="S16" s="165">
        <f>IF(ISBLANK('シート2-社会資源・関係機関連携'!P21),"",'シート2-社会資源・関係機関連携'!P21)</f>
      </c>
      <c r="T16" s="165">
        <f>IF(ISBLANK('シート2-社会資源・関係機関連携'!P22),"",'シート2-社会資源・関係機関連携'!P22)</f>
      </c>
      <c r="U16" s="165">
        <f>IF(ISBLANK('シート2-社会資源・関係機関連携'!P23),"",'シート2-社会資源・関係機関連携'!P23)</f>
      </c>
      <c r="V16" s="165">
        <f>IF(ISBLANK('シート2-社会資源・関係機関連携'!P24),"",'シート2-社会資源・関係機関連携'!P24)</f>
      </c>
      <c r="W16" s="165">
        <f>IF(ISBLANK('シート2-社会資源・関係機関連携'!P25),"",'シート2-社会資源・関係機関連携'!P25)</f>
      </c>
      <c r="X16" s="165">
        <f>IF(ISBLANK('シート2-社会資源・関係機関連携'!P26),"",'シート2-社会資源・関係機関連携'!P26)</f>
      </c>
      <c r="Y16" s="165">
        <f>IF(ISBLANK('シート2-社会資源・関係機関連携'!P27),"",'シート2-社会資源・関係機関連携'!P27)</f>
      </c>
      <c r="Z16" s="165">
        <f>IF(ISBLANK('シート2-社会資源・関係機関連携'!P28),"",'シート2-社会資源・関係機関連携'!P28)</f>
      </c>
      <c r="AA16" s="165">
        <f>IF(ISBLANK('シート2-社会資源・関係機関連携'!P29),"",'シート2-社会資源・関係機関連携'!P29)</f>
      </c>
      <c r="AB16" s="165">
        <f>IF(ISBLANK('シート2-社会資源・関係機関連携'!P30),"",'シート2-社会資源・関係機関連携'!P30)</f>
      </c>
      <c r="AC16" s="165">
        <f>IF(ISBLANK('シート2-社会資源・関係機関連携'!P31),"",'シート2-社会資源・関係機関連携'!P31)</f>
      </c>
      <c r="AD16" s="150">
        <f>IF(ISBLANK('シート2-社会資源・関係機関連携'!S18),"",'シート2-社会資源・関係機関連携'!S18)</f>
      </c>
      <c r="AE16" s="165">
        <f>IF(ISBLANK('シート2-社会資源・関係機関連携'!S19),"",'シート2-社会資源・関係機関連携'!S19)</f>
      </c>
      <c r="AF16" s="165">
        <f>IF(ISBLANK('シート2-社会資源・関係機関連携'!S20),"",'シート2-社会資源・関係機関連携'!S20)</f>
      </c>
      <c r="AG16" s="165">
        <f>IF(ISBLANK('シート2-社会資源・関係機関連携'!S21),"",'シート2-社会資源・関係機関連携'!S21)</f>
      </c>
      <c r="AH16" s="165">
        <f>IF(ISBLANK('シート2-社会資源・関係機関連携'!S22),"",'シート2-社会資源・関係機関連携'!S22)</f>
      </c>
      <c r="AI16" s="165">
        <f>IF(ISBLANK('シート2-社会資源・関係機関連携'!S23),"",'シート2-社会資源・関係機関連携'!S23)</f>
      </c>
      <c r="AJ16" s="165">
        <f>IF(ISBLANK('シート2-社会資源・関係機関連携'!S24),"",'シート2-社会資源・関係機関連携'!S24)</f>
      </c>
      <c r="AK16" s="165">
        <f>IF(ISBLANK('シート2-社会資源・関係機関連携'!S25),"",'シート2-社会資源・関係機関連携'!S25)</f>
      </c>
      <c r="AL16" s="165">
        <f>IF(ISBLANK('シート2-社会資源・関係機関連携'!S26),"",'シート2-社会資源・関係機関連携'!S26)</f>
      </c>
      <c r="AM16" s="165">
        <f>IF(ISBLANK('シート2-社会資源・関係機関連携'!S27),"",'シート2-社会資源・関係機関連携'!S27)</f>
      </c>
      <c r="AN16" s="165">
        <f>IF(ISBLANK('シート2-社会資源・関係機関連携'!S28),"",'シート2-社会資源・関係機関連携'!S28)</f>
      </c>
      <c r="AO16" s="165">
        <f>IF(ISBLANK('シート2-社会資源・関係機関連携'!S29),"",'シート2-社会資源・関係機関連携'!S29)</f>
      </c>
      <c r="AP16" s="165">
        <f>IF(ISBLANK('シート2-社会資源・関係機関連携'!S30),"",'シート2-社会資源・関係機関連携'!S30)</f>
      </c>
      <c r="AQ16" s="165">
        <f>IF(ISBLANK('シート2-社会資源・関係機関連携'!S31),"",'シート2-社会資源・関係機関連携'!S31)</f>
      </c>
      <c r="AR16" s="150">
        <f>IF(ISBLANK('シート2-社会資源・関係機関連携'!V18),"",'シート2-社会資源・関係機関連携'!V18)</f>
      </c>
      <c r="AS16" s="165">
        <f>IF(ISBLANK('シート2-社会資源・関係機関連携'!V19),"",'シート2-社会資源・関係機関連携'!V19)</f>
      </c>
      <c r="AT16" s="165">
        <f>IF(ISBLANK('シート2-社会資源・関係機関連携'!V20),"",'シート2-社会資源・関係機関連携'!V20)</f>
      </c>
      <c r="AU16" s="165">
        <f>IF(ISBLANK('シート2-社会資源・関係機関連携'!V21),"",'シート2-社会資源・関係機関連携'!V21)</f>
      </c>
      <c r="AV16" s="165">
        <f>IF(ISBLANK('シート2-社会資源・関係機関連携'!V22),"",'シート2-社会資源・関係機関連携'!V22)</f>
      </c>
      <c r="AW16" s="165">
        <f>IF(ISBLANK('シート2-社会資源・関係機関連携'!V23),"",'シート2-社会資源・関係機関連携'!V23)</f>
      </c>
      <c r="AX16" s="165">
        <f>IF(ISBLANK('シート2-社会資源・関係機関連携'!V24),"",'シート2-社会資源・関係機関連携'!V24)</f>
      </c>
      <c r="AY16" s="165">
        <f>IF(ISBLANK('シート2-社会資源・関係機関連携'!V25),"",'シート2-社会資源・関係機関連携'!V25)</f>
      </c>
      <c r="AZ16" s="165">
        <f>IF(ISBLANK('シート2-社会資源・関係機関連携'!V26),"",'シート2-社会資源・関係機関連携'!V26)</f>
      </c>
      <c r="BA16" s="165">
        <f>IF(ISBLANK('シート2-社会資源・関係機関連携'!V27),"",'シート2-社会資源・関係機関連携'!V27)</f>
      </c>
      <c r="BB16" s="165">
        <f>IF(ISBLANK('シート2-社会資源・関係機関連携'!V28),"",'シート2-社会資源・関係機関連携'!V28)</f>
      </c>
      <c r="BC16" s="165">
        <f>IF(ISBLANK('シート2-社会資源・関係機関連携'!V29),"",'シート2-社会資源・関係機関連携'!V29)</f>
      </c>
      <c r="BD16" s="165">
        <f>IF(ISBLANK('シート2-社会資源・関係機関連携'!V30),"",'シート2-社会資源・関係機関連携'!V30)</f>
      </c>
      <c r="BE16" s="165">
        <f>IF(ISBLANK('シート2-社会資源・関係機関連携'!V31),"",'シート2-社会資源・関係機関連携'!V31)</f>
      </c>
      <c r="BF16" s="165">
        <f>IF(ISBLANK('シート2-社会資源・関係機関連携'!Y19),"",'シート2-社会資源・関係機関連携'!Y19)</f>
      </c>
      <c r="BG16" s="165">
        <f>IF(ISBLANK('シート2-社会資源・関係機関連携'!Y20),"",'シート2-社会資源・関係機関連携'!Y20)</f>
      </c>
      <c r="BH16" s="165">
        <f>IF(ISBLANK('シート2-社会資源・関係機関連携'!Y21),"",'シート2-社会資源・関係機関連携'!Y21)</f>
      </c>
      <c r="BI16" s="165">
        <f>IF(ISBLANK('シート2-社会資源・関係機関連携'!Y22),"",'シート2-社会資源・関係機関連携'!Y22)</f>
      </c>
      <c r="BJ16" s="165">
        <f>IF(ISBLANK('シート2-社会資源・関係機関連携'!Y23),"",'シート2-社会資源・関係機関連携'!Y23)</f>
      </c>
      <c r="BK16" s="165">
        <f>IF(ISBLANK('シート2-社会資源・関係機関連携'!Y24),"",'シート2-社会資源・関係機関連携'!Y24)</f>
      </c>
      <c r="BL16" s="165">
        <f>IF(ISBLANK('シート2-社会資源・関係機関連携'!Y25),"",'シート2-社会資源・関係機関連携'!Y25)</f>
      </c>
      <c r="BM16" s="165">
        <f>IF(ISBLANK('シート2-社会資源・関係機関連携'!Y26),"",'シート2-社会資源・関係機関連携'!Y26)</f>
      </c>
      <c r="BN16" s="165">
        <f>IF(ISBLANK('シート2-社会資源・関係機関連携'!Y27),"",'シート2-社会資源・関係機関連携'!Y27)</f>
      </c>
      <c r="BO16" s="165">
        <f>IF(ISBLANK('シート2-社会資源・関係機関連携'!Y28),"",'シート2-社会資源・関係機関連携'!Y28)</f>
      </c>
      <c r="BP16" s="165">
        <f>IF(ISBLANK('シート2-社会資源・関係機関連携'!Y29),"",'シート2-社会資源・関係機関連携'!Y29)</f>
      </c>
      <c r="BQ16" s="165">
        <f>IF(ISBLANK('シート2-社会資源・関係機関連携'!Y30),"",'シート2-社会資源・関係機関連携'!Y30)</f>
      </c>
      <c r="BR16" s="167">
        <f>IF(ISBLANK('シート2-社会資源・関係機関連携'!Y31),"",'シート2-社会資源・関係機関連携'!Y31)</f>
      </c>
    </row>
    <row r="17" spans="1:70" ht="13.5">
      <c r="A17" s="159" t="s">
        <v>68</v>
      </c>
      <c r="B17" s="211">
        <f>IF(ISBLANK(G7),"",G7)</f>
      </c>
      <c r="C17" s="186" t="s">
        <v>193</v>
      </c>
      <c r="D17" s="223" t="s">
        <v>182</v>
      </c>
      <c r="E17" s="161" t="str">
        <f>IF(ISBLANK('シート2-状態応じた多様ｻｰﾋﾞｽ'!E10),"",'シート2-状態応じた多様ｻｰﾋﾞｽ'!E10)</f>
        <v>10月13日、11月17日</v>
      </c>
      <c r="F17" s="162">
        <f>IF(ISBLANK('シート2-状態応じた多様ｻｰﾋﾞｽ'!M10),"",'シート2-状態応じた多様ｻｰﾋﾞｽ'!M10)</f>
        <v>0.60416666666667</v>
      </c>
      <c r="G17" s="162">
        <f>IF(ISBLANK('シート2-状態応じた多様ｻｰﾋﾞｽ'!R10),"",'シート2-状態応じた多様ｻｰﾋﾞｽ'!R10)</f>
        <v>0.770833333333338</v>
      </c>
      <c r="H17" s="161" t="str">
        <f>IF(ISBLANK('シート2-状態応じた多様ｻｰﾋﾞｽ'!E11),"",'シート2-状態応じた多様ｻｰﾋﾞｽ'!E11)</f>
        <v>10月27日、10月20日</v>
      </c>
      <c r="I17" s="162">
        <f>IF(ISBLANK('シート2-状態応じた多様ｻｰﾋﾞｽ'!M11),"",'シート2-状態応じた多様ｻｰﾋﾞｽ'!M11)</f>
      </c>
      <c r="J17" s="162">
        <f>IF(ISBLANK('シート2-状態応じた多様ｻｰﾋﾞｽ'!R11),"",'シート2-状態応じた多様ｻｰﾋﾞｽ'!R11)</f>
      </c>
      <c r="K17" s="163" t="str">
        <f>IF(ISBLANK('シート2-状態応じた多様ｻｰﾋﾞｽ'!E13),"",'シート2-状態応じた多様ｻｰﾋﾞｽ'!E13)</f>
        <v>群馬県社会福祉総合センター６階研修室</v>
      </c>
      <c r="L17" s="163">
        <f>IF(ISBLANK('シート2-状態応じた多様ｻｰﾋﾞｽ'!E14),"",'シート2-状態応じた多様ｻｰﾋﾞｽ'!E14)</f>
      </c>
      <c r="M17" s="160">
        <f>IF(ISBLANK('シート2-状態応じた多様ｻｰﾋﾞｽ'!Y10),"",'シート2-状態応じた多様ｻｰﾋﾞｽ'!Y10)</f>
      </c>
      <c r="N17" s="160">
        <f>IF(ISBLANK('シート2-状態応じた多様ｻｰﾋﾞｽ'!Y13),"",'シート2-状態応じた多様ｻｰﾋﾞｽ'!Y13)</f>
      </c>
      <c r="O17" s="164">
        <v>5</v>
      </c>
      <c r="P17" s="150">
        <f>IF(ISBLANK('シート2-状態応じた多様ｻｰﾋﾞｽ'!P18),"",'シート2-状態応じた多様ｻｰﾋﾞｽ'!P18)</f>
      </c>
      <c r="Q17" s="165">
        <f>IF(ISBLANK('シート2-状態応じた多様ｻｰﾋﾞｽ'!P19),"",'シート2-状態応じた多様ｻｰﾋﾞｽ'!P19)</f>
      </c>
      <c r="R17" s="165">
        <f>IF(ISBLANK('シート2-状態応じた多様ｻｰﾋﾞｽ'!P20),"",'シート2-状態応じた多様ｻｰﾋﾞｽ'!P20)</f>
      </c>
      <c r="S17" s="165">
        <f>IF(ISBLANK('シート2-状態応じた多様ｻｰﾋﾞｽ'!P21),"",'シート2-状態応じた多様ｻｰﾋﾞｽ'!P21)</f>
      </c>
      <c r="T17" s="165">
        <f>IF(ISBLANK('シート2-状態応じた多様ｻｰﾋﾞｽ'!P22),"",'シート2-状態応じた多様ｻｰﾋﾞｽ'!P22)</f>
      </c>
      <c r="U17" s="165">
        <f>IF(ISBLANK('シート2-状態応じた多様ｻｰﾋﾞｽ'!P23),"",'シート2-状態応じた多様ｻｰﾋﾞｽ'!P23)</f>
      </c>
      <c r="V17" s="165">
        <f>IF(ISBLANK('シート2-状態応じた多様ｻｰﾋﾞｽ'!P24),"",'シート2-状態応じた多様ｻｰﾋﾞｽ'!P24)</f>
      </c>
      <c r="W17" s="165">
        <f>IF(ISBLANK('シート2-状態応じた多様ｻｰﾋﾞｽ'!P25),"",'シート2-状態応じた多様ｻｰﾋﾞｽ'!P25)</f>
      </c>
      <c r="X17" s="165">
        <f>IF(ISBLANK('シート2-状態応じた多様ｻｰﾋﾞｽ'!P26),"",'シート2-状態応じた多様ｻｰﾋﾞｽ'!P26)</f>
      </c>
      <c r="Y17" s="165">
        <f>IF(ISBLANK('シート2-状態応じた多様ｻｰﾋﾞｽ'!P27),"",'シート2-状態応じた多様ｻｰﾋﾞｽ'!P27)</f>
      </c>
      <c r="Z17" s="165">
        <f>IF(ISBLANK('シート2-状態応じた多様ｻｰﾋﾞｽ'!P28),"",'シート2-状態応じた多様ｻｰﾋﾞｽ'!P28)</f>
      </c>
      <c r="AA17" s="165">
        <f>IF(ISBLANK('シート2-状態応じた多様ｻｰﾋﾞｽ'!P29),"",'シート2-状態応じた多様ｻｰﾋﾞｽ'!P29)</f>
      </c>
      <c r="AB17" s="165">
        <f>IF(ISBLANK('シート2-状態応じた多様ｻｰﾋﾞｽ'!P30),"",'シート2-状態応じた多様ｻｰﾋﾞｽ'!P30)</f>
      </c>
      <c r="AC17" s="165">
        <f>IF(ISBLANK('シート2-状態応じた多様ｻｰﾋﾞｽ'!P31),"",'シート2-状態応じた多様ｻｰﾋﾞｽ'!P31)</f>
      </c>
      <c r="AD17" s="150">
        <f>IF(ISBLANK('シート2-状態応じた多様ｻｰﾋﾞｽ'!S18),"",'シート2-状態応じた多様ｻｰﾋﾞｽ'!S18)</f>
      </c>
      <c r="AE17" s="165">
        <f>IF(ISBLANK('シート2-状態応じた多様ｻｰﾋﾞｽ'!S19),"",'シート2-状態応じた多様ｻｰﾋﾞｽ'!S19)</f>
      </c>
      <c r="AF17" s="165">
        <f>IF(ISBLANK('シート2-状態応じた多様ｻｰﾋﾞｽ'!S20),"",'シート2-状態応じた多様ｻｰﾋﾞｽ'!S20)</f>
      </c>
      <c r="AG17" s="165">
        <f>IF(ISBLANK('シート2-状態応じた多様ｻｰﾋﾞｽ'!S21),"",'シート2-状態応じた多様ｻｰﾋﾞｽ'!S21)</f>
      </c>
      <c r="AH17" s="165">
        <f>IF(ISBLANK('シート2-状態応じた多様ｻｰﾋﾞｽ'!S22),"",'シート2-状態応じた多様ｻｰﾋﾞｽ'!S22)</f>
      </c>
      <c r="AI17" s="165">
        <f>IF(ISBLANK('シート2-状態応じた多様ｻｰﾋﾞｽ'!S23),"",'シート2-状態応じた多様ｻｰﾋﾞｽ'!S23)</f>
      </c>
      <c r="AJ17" s="165">
        <f>IF(ISBLANK('シート2-状態応じた多様ｻｰﾋﾞｽ'!S24),"",'シート2-状態応じた多様ｻｰﾋﾞｽ'!S24)</f>
      </c>
      <c r="AK17" s="165">
        <f>IF(ISBLANK('シート2-状態応じた多様ｻｰﾋﾞｽ'!S25),"",'シート2-状態応じた多様ｻｰﾋﾞｽ'!S25)</f>
      </c>
      <c r="AL17" s="165">
        <f>IF(ISBLANK('シート2-状態応じた多様ｻｰﾋﾞｽ'!S26),"",'シート2-状態応じた多様ｻｰﾋﾞｽ'!S26)</f>
      </c>
      <c r="AM17" s="165">
        <f>IF(ISBLANK('シート2-状態応じた多様ｻｰﾋﾞｽ'!S27),"",'シート2-状態応じた多様ｻｰﾋﾞｽ'!S27)</f>
      </c>
      <c r="AN17" s="165">
        <f>IF(ISBLANK('シート2-状態応じた多様ｻｰﾋﾞｽ'!S28),"",'シート2-状態応じた多様ｻｰﾋﾞｽ'!S28)</f>
      </c>
      <c r="AO17" s="165">
        <f>IF(ISBLANK('シート2-状態応じた多様ｻｰﾋﾞｽ'!S29),"",'シート2-状態応じた多様ｻｰﾋﾞｽ'!S29)</f>
      </c>
      <c r="AP17" s="165">
        <f>IF(ISBLANK('シート2-状態応じた多様ｻｰﾋﾞｽ'!S30),"",'シート2-状態応じた多様ｻｰﾋﾞｽ'!S30)</f>
      </c>
      <c r="AQ17" s="160">
        <f>IF(ISBLANK('シート2-状態応じた多様ｻｰﾋﾞｽ'!S31),"",'シート2-状態応じた多様ｻｰﾋﾞｽ'!S31)</f>
      </c>
      <c r="AR17" s="150">
        <f>IF(ISBLANK('シート2-状態応じた多様ｻｰﾋﾞｽ'!V18),"",'シート2-状態応じた多様ｻｰﾋﾞｽ'!V18)</f>
      </c>
      <c r="AS17" s="165">
        <f>IF(ISBLANK('シート2-状態応じた多様ｻｰﾋﾞｽ'!V19),"",'シート2-状態応じた多様ｻｰﾋﾞｽ'!V19)</f>
      </c>
      <c r="AT17" s="165">
        <f>IF(ISBLANK('シート2-状態応じた多様ｻｰﾋﾞｽ'!V20),"",'シート2-状態応じた多様ｻｰﾋﾞｽ'!V20)</f>
      </c>
      <c r="AU17" s="165">
        <f>IF(ISBLANK('シート2-状態応じた多様ｻｰﾋﾞｽ'!V21),"",'シート2-状態応じた多様ｻｰﾋﾞｽ'!V21)</f>
      </c>
      <c r="AV17" s="165">
        <f>IF(ISBLANK('シート2-状態応じた多様ｻｰﾋﾞｽ'!V22),"",'シート2-状態応じた多様ｻｰﾋﾞｽ'!V22)</f>
      </c>
      <c r="AW17" s="165">
        <f>IF(ISBLANK('シート2-状態応じた多様ｻｰﾋﾞｽ'!V23),"",'シート2-状態応じた多様ｻｰﾋﾞｽ'!V23)</f>
      </c>
      <c r="AX17" s="165">
        <f>IF(ISBLANK('シート2-状態応じた多様ｻｰﾋﾞｽ'!V24),"",'シート2-状態応じた多様ｻｰﾋﾞｽ'!V24)</f>
      </c>
      <c r="AY17" s="165">
        <f>IF(ISBLANK('シート2-状態応じた多様ｻｰﾋﾞｽ'!V25),"",'シート2-状態応じた多様ｻｰﾋﾞｽ'!V25)</f>
      </c>
      <c r="AZ17" s="165">
        <f>IF(ISBLANK('シート2-状態応じた多様ｻｰﾋﾞｽ'!V26),"",'シート2-状態応じた多様ｻｰﾋﾞｽ'!V26)</f>
      </c>
      <c r="BA17" s="165">
        <f>IF(ISBLANK('シート2-状態応じた多様ｻｰﾋﾞｽ'!V27),"",'シート2-状態応じた多様ｻｰﾋﾞｽ'!V27)</f>
      </c>
      <c r="BB17" s="165">
        <f>IF(ISBLANK('シート2-状態応じた多様ｻｰﾋﾞｽ'!V28),"",'シート2-状態応じた多様ｻｰﾋﾞｽ'!V28)</f>
      </c>
      <c r="BC17" s="165">
        <f>IF(ISBLANK('シート2-状態応じた多様ｻｰﾋﾞｽ'!V29),"",'シート2-状態応じた多様ｻｰﾋﾞｽ'!V29)</f>
      </c>
      <c r="BD17" s="165">
        <f>IF(ISBLANK('シート2-状態応じた多様ｻｰﾋﾞｽ'!V30),"",'シート2-状態応じた多様ｻｰﾋﾞｽ'!V30)</f>
      </c>
      <c r="BE17" s="160">
        <f>IF(ISBLANK('シート2-状態応じた多様ｻｰﾋﾞｽ'!V31),"",'シート2-状態応じた多様ｻｰﾋﾞｽ'!V31)</f>
      </c>
      <c r="BF17" s="165">
        <f>IF(ISBLANK('シート2-状態応じた多様ｻｰﾋﾞｽ'!Y19),"",'シート2-状態応じた多様ｻｰﾋﾞｽ'!Y19)</f>
      </c>
      <c r="BG17" s="165">
        <f>IF(ISBLANK('シート2-状態応じた多様ｻｰﾋﾞｽ'!Y20),"",'シート2-状態応じた多様ｻｰﾋﾞｽ'!Y20)</f>
      </c>
      <c r="BH17" s="165">
        <f>IF(ISBLANK('シート2-状態応じた多様ｻｰﾋﾞｽ'!Y21),"",'シート2-状態応じた多様ｻｰﾋﾞｽ'!Y21)</f>
      </c>
      <c r="BI17" s="165">
        <f>IF(ISBLANK('シート2-状態応じた多様ｻｰﾋﾞｽ'!Y22),"",'シート2-状態応じた多様ｻｰﾋﾞｽ'!Y22)</f>
      </c>
      <c r="BJ17" s="165">
        <f>IF(ISBLANK('シート2-状態応じた多様ｻｰﾋﾞｽ'!Y23),"",'シート2-状態応じた多様ｻｰﾋﾞｽ'!Y23)</f>
      </c>
      <c r="BK17" s="165">
        <f>IF(ISBLANK('シート2-状態応じた多様ｻｰﾋﾞｽ'!Y24),"",'シート2-状態応じた多様ｻｰﾋﾞｽ'!Y24)</f>
      </c>
      <c r="BL17" s="165">
        <f>IF(ISBLANK('シート2-状態応じた多様ｻｰﾋﾞｽ'!Y25),"",'シート2-状態応じた多様ｻｰﾋﾞｽ'!Y25)</f>
      </c>
      <c r="BM17" s="165">
        <f>IF(ISBLANK('シート2-状態応じた多様ｻｰﾋﾞｽ'!Y26),"",'シート2-状態応じた多様ｻｰﾋﾞｽ'!Y26)</f>
      </c>
      <c r="BN17" s="165">
        <f>IF(ISBLANK('シート2-状態応じた多様ｻｰﾋﾞｽ'!Y27),"",'シート2-状態応じた多様ｻｰﾋﾞｽ'!Y27)</f>
      </c>
      <c r="BO17" s="165">
        <f>IF(ISBLANK('シート2-状態応じた多様ｻｰﾋﾞｽ'!Y28),"",'シート2-状態応じた多様ｻｰﾋﾞｽ'!Y28)</f>
      </c>
      <c r="BP17" s="165">
        <f>IF(ISBLANK('シート2-状態応じた多様ｻｰﾋﾞｽ'!Y29),"",'シート2-状態応じた多様ｻｰﾋﾞｽ'!Y29)</f>
      </c>
      <c r="BQ17" s="165">
        <f>IF(ISBLANK('シート2-状態応じた多様ｻｰﾋﾞｽ'!Y30),"",'シート2-状態応じた多様ｻｰﾋﾞｽ'!Y30)</f>
      </c>
      <c r="BR17" s="166">
        <f>IF(ISBLANK('シート2-状態応じた多様ｻｰﾋﾞｽ'!Y31),"",'シート2-状態応じた多様ｻｰﾋﾞｽ'!Y31)</f>
      </c>
    </row>
    <row r="18" spans="1:70" ht="13.5">
      <c r="A18" s="159"/>
      <c r="B18" s="211"/>
      <c r="C18" s="160"/>
      <c r="D18" s="160"/>
      <c r="E18" s="161"/>
      <c r="F18" s="162"/>
      <c r="G18" s="162"/>
      <c r="H18" s="161"/>
      <c r="I18" s="162"/>
      <c r="J18" s="162"/>
      <c r="K18" s="163"/>
      <c r="L18" s="163"/>
      <c r="M18" s="160"/>
      <c r="N18" s="160"/>
      <c r="O18" s="164"/>
      <c r="P18" s="150"/>
      <c r="Q18" s="165"/>
      <c r="R18" s="165"/>
      <c r="S18" s="165"/>
      <c r="T18" s="165"/>
      <c r="U18" s="165"/>
      <c r="V18" s="165"/>
      <c r="W18" s="165"/>
      <c r="X18" s="165"/>
      <c r="Y18" s="165"/>
      <c r="Z18" s="160"/>
      <c r="AA18" s="160"/>
      <c r="AB18" s="160"/>
      <c r="AC18" s="160"/>
      <c r="AD18" s="150"/>
      <c r="AE18" s="165"/>
      <c r="AF18" s="165"/>
      <c r="AG18" s="165"/>
      <c r="AH18" s="165"/>
      <c r="AI18" s="165"/>
      <c r="AJ18" s="165"/>
      <c r="AK18" s="165"/>
      <c r="AL18" s="165"/>
      <c r="AM18" s="165"/>
      <c r="AN18" s="160"/>
      <c r="AO18" s="160"/>
      <c r="AP18" s="160"/>
      <c r="AQ18" s="160"/>
      <c r="AR18" s="150"/>
      <c r="AS18" s="165"/>
      <c r="AT18" s="165"/>
      <c r="AU18" s="165"/>
      <c r="AV18" s="165"/>
      <c r="AW18" s="165"/>
      <c r="AX18" s="165"/>
      <c r="AY18" s="165"/>
      <c r="AZ18" s="165"/>
      <c r="BA18" s="165"/>
      <c r="BB18" s="160"/>
      <c r="BC18" s="160"/>
      <c r="BD18" s="160"/>
      <c r="BE18" s="160"/>
      <c r="BF18" s="165"/>
      <c r="BG18" s="165"/>
      <c r="BH18" s="165"/>
      <c r="BI18" s="165"/>
      <c r="BJ18" s="165"/>
      <c r="BK18" s="165"/>
      <c r="BL18" s="165"/>
      <c r="BM18" s="165"/>
      <c r="BN18" s="165"/>
      <c r="BO18" s="160"/>
      <c r="BP18" s="160"/>
      <c r="BQ18" s="160"/>
      <c r="BR18" s="166"/>
    </row>
    <row r="19" spans="1:70" s="174" customFormat="1" ht="13.5">
      <c r="A19" s="168"/>
      <c r="B19" s="212"/>
      <c r="C19" s="169"/>
      <c r="D19" s="169"/>
      <c r="E19" s="170"/>
      <c r="F19" s="171"/>
      <c r="G19" s="171"/>
      <c r="H19" s="170"/>
      <c r="I19" s="171"/>
      <c r="J19" s="171"/>
      <c r="K19" s="67"/>
      <c r="L19" s="67"/>
      <c r="M19" s="169"/>
      <c r="N19" s="169"/>
      <c r="O19" s="172"/>
      <c r="P19" s="173"/>
      <c r="Q19" s="66"/>
      <c r="R19" s="66"/>
      <c r="S19" s="66"/>
      <c r="T19" s="66"/>
      <c r="U19" s="66"/>
      <c r="V19" s="66"/>
      <c r="W19" s="66"/>
      <c r="X19" s="66"/>
      <c r="Y19" s="66"/>
      <c r="Z19" s="66"/>
      <c r="AA19" s="66"/>
      <c r="AB19" s="66"/>
      <c r="AC19" s="66"/>
      <c r="AD19" s="173"/>
      <c r="AE19" s="66"/>
      <c r="AF19" s="66"/>
      <c r="AG19" s="66"/>
      <c r="AH19" s="66"/>
      <c r="AI19" s="66"/>
      <c r="AJ19" s="66"/>
      <c r="AK19" s="66"/>
      <c r="AL19" s="66"/>
      <c r="AM19" s="66"/>
      <c r="AN19" s="66"/>
      <c r="AO19" s="66"/>
      <c r="AP19" s="66"/>
      <c r="AQ19" s="66"/>
      <c r="AR19" s="173"/>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8"/>
    </row>
    <row r="20" spans="5:95" ht="13.5">
      <c r="E20" s="56"/>
      <c r="F20" s="57"/>
      <c r="G20" s="57"/>
      <c r="H20" s="56"/>
      <c r="I20" s="58"/>
      <c r="J20" s="58"/>
      <c r="K20" s="59"/>
      <c r="L20" s="59"/>
      <c r="M20" s="60"/>
      <c r="N20" s="60"/>
      <c r="O20" s="61"/>
      <c r="P20" s="61"/>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3"/>
      <c r="BQ20" s="62"/>
      <c r="BR20" s="62"/>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row>
    <row r="22" spans="1:7" ht="18.75">
      <c r="A22" s="51" t="s">
        <v>135</v>
      </c>
      <c r="B22" s="51"/>
      <c r="F22" s="208" t="s">
        <v>165</v>
      </c>
      <c r="G22" s="213"/>
    </row>
    <row r="23" spans="1:18" s="35" customFormat="1" ht="13.5">
      <c r="A23" s="38"/>
      <c r="B23" s="205"/>
      <c r="C23" s="485" t="s">
        <v>71</v>
      </c>
      <c r="D23" s="486"/>
      <c r="E23" s="486"/>
      <c r="F23" s="486"/>
      <c r="G23" s="486"/>
      <c r="H23" s="486"/>
      <c r="I23" s="486"/>
      <c r="J23" s="486"/>
      <c r="K23" s="486"/>
      <c r="L23" s="486"/>
      <c r="M23" s="486"/>
      <c r="N23" s="492"/>
      <c r="O23" s="491" t="s">
        <v>117</v>
      </c>
      <c r="P23" s="488"/>
      <c r="Q23" s="488"/>
      <c r="R23" s="490"/>
    </row>
    <row r="24" spans="1:18" ht="27">
      <c r="A24" s="40" t="s">
        <v>17</v>
      </c>
      <c r="B24" s="207" t="s">
        <v>165</v>
      </c>
      <c r="C24" s="41" t="s">
        <v>22</v>
      </c>
      <c r="D24" s="42" t="s">
        <v>186</v>
      </c>
      <c r="E24" s="42" t="s">
        <v>105</v>
      </c>
      <c r="F24" s="43" t="s">
        <v>107</v>
      </c>
      <c r="G24" s="43" t="s">
        <v>108</v>
      </c>
      <c r="H24" s="42" t="s">
        <v>106</v>
      </c>
      <c r="I24" s="43" t="s">
        <v>109</v>
      </c>
      <c r="J24" s="43" t="s">
        <v>108</v>
      </c>
      <c r="K24" s="42" t="s">
        <v>103</v>
      </c>
      <c r="L24" s="42" t="s">
        <v>104</v>
      </c>
      <c r="M24" s="42" t="s">
        <v>2</v>
      </c>
      <c r="N24" s="44" t="s">
        <v>19</v>
      </c>
      <c r="O24" s="46" t="s">
        <v>118</v>
      </c>
      <c r="P24" s="43" t="s">
        <v>119</v>
      </c>
      <c r="Q24" s="43" t="s">
        <v>120</v>
      </c>
      <c r="R24" s="47" t="s">
        <v>121</v>
      </c>
    </row>
    <row r="25" spans="1:18" ht="13.5">
      <c r="A25" s="176" t="s">
        <v>116</v>
      </c>
      <c r="B25" s="210">
        <f>IF(ISBLANK(G22),"",G22)</f>
      </c>
      <c r="C25" s="177" t="s">
        <v>193</v>
      </c>
      <c r="D25" s="222">
        <v>1</v>
      </c>
      <c r="E25" s="153">
        <f>IF(ISBLANK('シート3-介護保険・包括ｼｽﾃﾑ展開'!E10),"",'シート3-介護保険・包括ｼｽﾃﾑ展開'!E10)</f>
        <v>43014</v>
      </c>
      <c r="F25" s="154">
        <f>IF(ISBLANK('シート3-介護保険・包括ｼｽﾃﾑ展開'!M10),"",'シート3-介護保険・包括ｼｽﾃﾑ展開'!M10)</f>
        <v>0.395833333333334</v>
      </c>
      <c r="G25" s="154">
        <f>IF(ISBLANK('シート3-介護保険・包括ｼｽﾃﾑ展開'!R10),"",'シート3-介護保険・包括ｼｽﾃﾑ展開'!R10)</f>
        <v>0.60416666666667</v>
      </c>
      <c r="H25" s="153">
        <f>IF(ISBLANK('シート3-介護保険・包括ｼｽﾃﾑ展開'!E11),"",'シート3-介護保険・包括ｼｽﾃﾑ展開'!E11)</f>
      </c>
      <c r="I25" s="178">
        <f>IF(ISBLANK('シート3-介護保険・包括ｼｽﾃﾑ展開'!M11),"",'シート3-介護保険・包括ｼｽﾃﾑ展開'!M11)</f>
      </c>
      <c r="J25" s="178">
        <f>IF(ISBLANK('シート3-介護保険・包括ｼｽﾃﾑ展開'!R11),"",'シート3-介護保険・包括ｼｽﾃﾑ展開'!R11)</f>
      </c>
      <c r="K25" s="179" t="str">
        <f>IF(ISBLANK('シート3-介護保険・包括ｼｽﾃﾑ展開'!E13),"",'シート3-介護保険・包括ｼｽﾃﾑ展開'!E13)</f>
        <v>昌賢学園まえばしホール（前橋市民文化会館）</v>
      </c>
      <c r="L25" s="179">
        <f>IF(ISBLANK('シート3-介護保険・包括ｼｽﾃﾑ展開'!E14),"",'シート3-介護保険・包括ｼｽﾃﾑ展開'!E14)</f>
      </c>
      <c r="M25" s="180">
        <f>IF(ISBLANK('シート3-介護保険・包括ｼｽﾃﾑ展開'!Y10),"",'シート3-介護保険・包括ｼｽﾃﾑ展開'!Y10)</f>
      </c>
      <c r="N25" s="181">
        <f>IF(ISBLANK('シート3-介護保険・包括ｼｽﾃﾑ展開'!Y13),"",'シート3-介護保険・包括ｼｽﾃﾑ展開'!Y13)</f>
      </c>
      <c r="O25" s="182">
        <f>IF(ISBLANK('シート3-介護保険・包括ｼｽﾃﾑ展開'!J18),"",'シート3-介護保険・包括ｼｽﾃﾑ展開'!J18)</f>
      </c>
      <c r="P25" s="182">
        <f>IF(ISBLANK('シート3-介護保険・包括ｼｽﾃﾑ展開'!J19),"",'シート3-介護保険・包括ｼｽﾃﾑ展開'!J19)</f>
      </c>
      <c r="Q25" s="182">
        <f>IF(ISBLANK('シート3-介護保険・包括ｼｽﾃﾑ展開'!J20),"",'シート3-介護保険・包括ｼｽﾃﾑ展開'!J20)</f>
      </c>
      <c r="R25" s="182">
        <f>IF(ISBLANK('シート3-介護保険・包括ｼｽﾃﾑ展開'!J21),"",'シート3-介護保険・包括ｼｽﾃﾑ展開'!J21)</f>
      </c>
    </row>
    <row r="26" spans="1:20" ht="13.5">
      <c r="A26" s="183" t="s">
        <v>116</v>
      </c>
      <c r="B26" s="211">
        <f>IF(ISBLANK(G22),"",G22)</f>
      </c>
      <c r="C26" s="159" t="s">
        <v>193</v>
      </c>
      <c r="D26" s="223" t="s">
        <v>183</v>
      </c>
      <c r="E26" s="161" t="str">
        <f>IF(ISBLANK('シート3-ﾘﾊﾋﾞﾘ福祉用具'!E10),"",'シート3-ﾘﾊﾋﾞﾘ福祉用具'!E10)</f>
        <v>11月15日、10月24日</v>
      </c>
      <c r="F26" s="162">
        <f>IF(ISBLANK('シート3-ﾘﾊﾋﾞﾘ福祉用具'!M10),"",'シート3-ﾘﾊﾋﾞﾘ福祉用具'!M10)</f>
        <v>0.60416666666667</v>
      </c>
      <c r="G26" s="162">
        <f>IF(ISBLANK('シート3-ﾘﾊﾋﾞﾘ福祉用具'!R10),"",'シート3-ﾘﾊﾋﾞﾘ福祉用具'!R10)</f>
        <v>0.770833333333338</v>
      </c>
      <c r="H26" s="161" t="str">
        <f>IF(ISBLANK('シート3-ﾘﾊﾋﾞﾘ福祉用具'!E11),"",'シート3-ﾘﾊﾋﾞﾘ福祉用具'!E11)</f>
        <v>10月17日、11月22日</v>
      </c>
      <c r="I26" s="184">
        <f>IF(ISBLANK('シート3-ﾘﾊﾋﾞﾘ福祉用具'!M11),"",'シート3-ﾘﾊﾋﾞﾘ福祉用具'!M11)</f>
      </c>
      <c r="J26" s="184">
        <f>IF(ISBLANK('シート3-ﾘﾊﾋﾞﾘ福祉用具'!R11),"",'シート3-ﾘﾊﾋﾞﾘ福祉用具'!R11)</f>
      </c>
      <c r="K26" s="185" t="str">
        <f>IF(ISBLANK('シート3-ﾘﾊﾋﾞﾘ福祉用具'!E13),"",'シート3-ﾘﾊﾋﾞﾘ福祉用具'!E13)</f>
        <v>群馬県社会福祉総合センター６階研修室</v>
      </c>
      <c r="L26" s="185">
        <f>IF(ISBLANK('シート3-ﾘﾊﾋﾞﾘ福祉用具'!E14),"",'シート3-ﾘﾊﾋﾞﾘ福祉用具'!E14)</f>
      </c>
      <c r="M26" s="186">
        <f>IF(ISBLANK('シート3-ﾘﾊﾋﾞﾘ福祉用具'!Y10),"",'シート3-ﾘﾊﾋﾞﾘ福祉用具'!Y10)</f>
      </c>
      <c r="N26" s="187">
        <f>IF(ISBLANK('シート3-ﾘﾊﾋﾞﾘ福祉用具'!Y13),"",'シート3-ﾘﾊﾋﾞﾘ福祉用具'!Y13)</f>
      </c>
      <c r="O26" s="188">
        <f>IF(ISBLANK('シート3-ﾘﾊﾋﾞﾘ福祉用具'!J18),"",'シート3-ﾘﾊﾋﾞﾘ福祉用具'!J18)</f>
      </c>
      <c r="P26" s="188">
        <f>IF(ISBLANK('シート3-ﾘﾊﾋﾞﾘ福祉用具'!J19),"",'シート3-ﾘﾊﾋﾞﾘ福祉用具'!J19)</f>
      </c>
      <c r="Q26" s="188">
        <f>IF(ISBLANK('シート3-ﾘﾊﾋﾞﾘ福祉用具'!J20),"",'シート3-ﾘﾊﾋﾞﾘ福祉用具'!J20)</f>
      </c>
      <c r="R26" s="188">
        <f>IF(ISBLANK('シート3-ﾘﾊﾋﾞﾘ福祉用具'!J21),"",'シート3-ﾘﾊﾋﾞﾘ福祉用具'!J21)</f>
      </c>
      <c r="T26" s="33"/>
    </row>
    <row r="27" spans="1:20" ht="13.5">
      <c r="A27" s="183" t="s">
        <v>116</v>
      </c>
      <c r="B27" s="211">
        <f>IF(ISBLANK(G22),"",G22)</f>
      </c>
      <c r="C27" s="159" t="s">
        <v>193</v>
      </c>
      <c r="D27" s="223" t="s">
        <v>177</v>
      </c>
      <c r="E27" s="161" t="str">
        <f>IF(ISBLANK('シート3-看取り看護ｻｰﾋﾞｽ活用'!E10),"",'シート3-看取り看護ｻｰﾋﾞｽ活用'!E10)</f>
        <v>10月23日、10月16日</v>
      </c>
      <c r="F27" s="162">
        <f>IF(ISBLANK('シート3-看取り看護ｻｰﾋﾞｽ活用'!M10),"",'シート3-看取り看護ｻｰﾋﾞｽ活用'!M10)</f>
        <v>0.60416666666667</v>
      </c>
      <c r="G27" s="162">
        <f>IF(ISBLANK('シート3-看取り看護ｻｰﾋﾞｽ活用'!R10),"",'シート3-看取り看護ｻｰﾋﾞｽ活用'!R10)</f>
        <v>0.770833333333338</v>
      </c>
      <c r="H27" s="161" t="str">
        <f>IF(ISBLANK('シート3-看取り看護ｻｰﾋﾞｽ活用'!E11),"",'シート3-看取り看護ｻｰﾋﾞｽ活用'!E11)</f>
        <v>11月20日、11月14日</v>
      </c>
      <c r="I27" s="184">
        <f>IF(ISBLANK('シート3-看取り看護ｻｰﾋﾞｽ活用'!M11),"",'シート3-看取り看護ｻｰﾋﾞｽ活用'!M11)</f>
      </c>
      <c r="J27" s="184">
        <f>IF(ISBLANK('シート3-看取り看護ｻｰﾋﾞｽ活用'!R11),"",'シート3-看取り看護ｻｰﾋﾞｽ活用'!R11)</f>
      </c>
      <c r="K27" s="185" t="str">
        <f>IF(ISBLANK('シート3-看取り看護ｻｰﾋﾞｽ活用'!E13),"",'シート3-看取り看護ｻｰﾋﾞｽ活用'!E13)</f>
        <v>群馬県社会福祉総合センター６階研修室</v>
      </c>
      <c r="L27" s="185">
        <f>IF(ISBLANK('シート3-看取り看護ｻｰﾋﾞｽ活用'!E14),"",'シート3-看取り看護ｻｰﾋﾞｽ活用'!E14)</f>
      </c>
      <c r="M27" s="186">
        <f>IF(ISBLANK('シート3-看取り看護ｻｰﾋﾞｽ活用'!Y10),"",'シート3-看取り看護ｻｰﾋﾞｽ活用'!Y10)</f>
      </c>
      <c r="N27" s="187">
        <f>IF(ISBLANK('シート3-看取り看護ｻｰﾋﾞｽ活用'!Y13),"",'シート3-看取り看護ｻｰﾋﾞｽ活用'!Y13)</f>
      </c>
      <c r="O27" s="188">
        <f>IF(ISBLANK('シート3-看取り看護ｻｰﾋﾞｽ活用'!J18),"",'シート3-看取り看護ｻｰﾋﾞｽ活用'!J18)</f>
      </c>
      <c r="P27" s="188">
        <f>IF(ISBLANK('シート3-看取り看護ｻｰﾋﾞｽ活用'!J19),"",'シート3-看取り看護ｻｰﾋﾞｽ活用'!J19)</f>
      </c>
      <c r="Q27" s="188">
        <f>IF(ISBLANK('シート3-看取り看護ｻｰﾋﾞｽ活用'!J20),"",'シート3-看取り看護ｻｰﾋﾞｽ活用'!J20)</f>
      </c>
      <c r="R27" s="188">
        <f>IF(ISBLANK('シート3-看取り看護ｻｰﾋﾞｽ活用'!J21),"",'シート3-看取り看護ｻｰﾋﾞｽ活用'!J21)</f>
      </c>
      <c r="T27" s="33"/>
    </row>
    <row r="28" spans="1:20" ht="13.5">
      <c r="A28" s="183" t="s">
        <v>116</v>
      </c>
      <c r="B28" s="211">
        <f>IF(ISBLANK(G22),"",G22)</f>
      </c>
      <c r="C28" s="159" t="s">
        <v>193</v>
      </c>
      <c r="D28" s="223" t="s">
        <v>178</v>
      </c>
      <c r="E28" s="161" t="str">
        <f>IF(ISBLANK('シート3-認知症'!E10),"",'シート3-認知症'!E10)</f>
        <v>11月15日、10月24日</v>
      </c>
      <c r="F28" s="162">
        <f>IF(ISBLANK('シート3-認知症'!M10),"",'シート3-認知症'!M10)</f>
        <v>0.395833333333334</v>
      </c>
      <c r="G28" s="162">
        <f>IF(ISBLANK('シート3-認知症'!R10),"",'シート3-認知症'!R10)</f>
        <v>0.60416666666667</v>
      </c>
      <c r="H28" s="161" t="str">
        <f>IF(ISBLANK('シート3-認知症'!E11),"",'シート3-認知症'!E11)</f>
        <v>10月17日、11月22日</v>
      </c>
      <c r="I28" s="184">
        <f>IF(ISBLANK('シート3-認知症'!M11),"",'シート3-認知症'!M11)</f>
      </c>
      <c r="J28" s="184">
        <f>IF(ISBLANK('シート3-認知症'!R11),"",'シート3-認知症'!R11)</f>
      </c>
      <c r="K28" s="185" t="str">
        <f>IF(ISBLANK('シート3-認知症'!E13),"",'シート3-認知症'!E13)</f>
        <v>群馬県社会福祉総合センター６階研修室</v>
      </c>
      <c r="L28" s="185">
        <f>IF(ISBLANK('シート3-認知症'!E14),"",'シート3-認知症'!E14)</f>
      </c>
      <c r="M28" s="186">
        <f>IF(ISBLANK('シート3-認知症'!Y10),"",'シート3-認知症'!Y10)</f>
      </c>
      <c r="N28" s="187">
        <f>IF(ISBLANK('シート3-認知症'!Y13),"",'シート3-認知症'!Y13)</f>
      </c>
      <c r="O28" s="188">
        <f>IF(ISBLANK('シート3-認知症'!J18),"",'シート3-認知症'!J18)</f>
      </c>
      <c r="P28" s="188">
        <f>IF(ISBLANK('シート3-認知症'!J19),"",'シート3-認知症'!J19)</f>
      </c>
      <c r="Q28" s="188">
        <f>IF(ISBLANK('シート3-認知症'!J20),"",'シート3-認知症'!J20)</f>
      </c>
      <c r="R28" s="188">
        <f>IF(ISBLANK('シート3-認知症'!J21),"",'シート3-認知症'!J21)</f>
      </c>
      <c r="T28" s="33"/>
    </row>
    <row r="29" spans="1:20" ht="13.5">
      <c r="A29" s="183" t="s">
        <v>116</v>
      </c>
      <c r="B29" s="211">
        <f>IF(ISBLANK(G22),"",G22)</f>
      </c>
      <c r="C29" s="159" t="s">
        <v>193</v>
      </c>
      <c r="D29" s="223" t="s">
        <v>179</v>
      </c>
      <c r="E29" s="161" t="str">
        <f>IF(ISBLANK('シート3-入退院時医療連携'!E10),"",'シート3-入退院時医療連携'!E10)</f>
        <v>10月23日、10月16日</v>
      </c>
      <c r="F29" s="162">
        <f>IF(ISBLANK('シート3-入退院時医療連携'!M10),"",'シート3-入退院時医療連携'!M10)</f>
        <v>0.60416666666667</v>
      </c>
      <c r="G29" s="162">
        <f>IF(ISBLANK('シート3-入退院時医療連携'!R10),"",'シート3-入退院時医療連携'!R10)</f>
        <v>0.770833333333338</v>
      </c>
      <c r="H29" s="161" t="str">
        <f>IF(ISBLANK('シート3-入退院時医療連携'!E11),"",'シート3-入退院時医療連携'!E11)</f>
        <v>11月20日、11月14日</v>
      </c>
      <c r="I29" s="184">
        <f>IF(ISBLANK('シート3-入退院時医療連携'!M11),"",'シート3-入退院時医療連携'!M11)</f>
      </c>
      <c r="J29" s="184">
        <f>IF(ISBLANK('シート3-入退院時医療連携'!R11),"",'シート3-入退院時医療連携'!R11)</f>
      </c>
      <c r="K29" s="185" t="str">
        <f>IF(ISBLANK('シート3-入退院時医療連携'!E13),"",'シート3-入退院時医療連携'!E13)</f>
        <v>群馬県社会福祉総合センター６階研修室</v>
      </c>
      <c r="L29" s="185">
        <f>IF(ISBLANK('シート3-入退院時医療連携'!E14),"",'シート3-入退院時医療連携'!E14)</f>
      </c>
      <c r="M29" s="186">
        <f>IF(ISBLANK('シート3-入退院時医療連携'!Y10),"",'シート3-入退院時医療連携'!Y10)</f>
      </c>
      <c r="N29" s="187">
        <f>IF(ISBLANK('シート3-入退院時医療連携'!Y13),"",'シート3-入退院時医療連携'!Y13)</f>
      </c>
      <c r="O29" s="188">
        <f>IF(ISBLANK('シート3-入退院時医療連携'!J18),"",'シート3-入退院時医療連携'!J18)</f>
      </c>
      <c r="P29" s="188">
        <f>IF(ISBLANK('シート3-入退院時医療連携'!J19),"",'シート3-入退院時医療連携'!J19)</f>
      </c>
      <c r="Q29" s="188">
        <f>IF(ISBLANK('シート3-入退院時医療連携'!J20),"",'シート3-入退院時医療連携'!J20)</f>
      </c>
      <c r="R29" s="188">
        <f>IF(ISBLANK('シート3-入退院時医療連携'!J21),"",'シート3-入退院時医療連携'!J21)</f>
      </c>
      <c r="T29" s="33"/>
    </row>
    <row r="30" spans="1:20" ht="13.5">
      <c r="A30" s="183" t="s">
        <v>111</v>
      </c>
      <c r="B30" s="211">
        <f>IF(ISBLANK(G22),"",G22)</f>
      </c>
      <c r="C30" s="159" t="s">
        <v>193</v>
      </c>
      <c r="D30" s="223" t="s">
        <v>180</v>
      </c>
      <c r="E30" s="161" t="str">
        <f>IF(ISBLANK('シート3-家族への支援視点'!E10),"",'シート3-家族への支援視点'!E10)</f>
        <v>12月11,12,13,15日</v>
      </c>
      <c r="F30" s="162">
        <f>IF(ISBLANK('シート3-家族への支援視点'!M10),"",'シート3-家族への支援視点'!M10)</f>
        <v>0.395833333333334</v>
      </c>
      <c r="G30" s="162">
        <f>IF(ISBLANK('シート3-家族への支援視点'!R10),"",'シート3-家族への支援視点'!R10)</f>
        <v>0.60416666666667</v>
      </c>
      <c r="H30" s="161">
        <f>IF(ISBLANK('シート3-家族への支援視点'!E11),"",'シート3-家族への支援視点'!E11)</f>
      </c>
      <c r="I30" s="184">
        <f>IF(ISBLANK('シート3-家族への支援視点'!M11),"",'シート3-家族への支援視点'!M11)</f>
      </c>
      <c r="J30" s="184">
        <f>IF(ISBLANK('シート3-家族への支援視点'!R11),"",'シート3-家族への支援視点'!R11)</f>
      </c>
      <c r="K30" s="185" t="str">
        <f>IF(ISBLANK('シート3-家族への支援視点'!E13),"",'シート3-家族への支援視点'!E13)</f>
        <v>群馬県社会福祉総合センター６階研修室</v>
      </c>
      <c r="L30" s="185">
        <f>IF(ISBLANK('シート3-家族への支援視点'!E14),"",'シート3-家族への支援視点'!E14)</f>
      </c>
      <c r="M30" s="186">
        <f>IF(ISBLANK('シート3-家族への支援視点'!Y10),"",'シート3-家族への支援視点'!Y10)</f>
      </c>
      <c r="N30" s="187">
        <f>IF(ISBLANK('シート3-家族への支援視点'!Y13),"",'シート3-家族への支援視点'!Y13)</f>
      </c>
      <c r="O30" s="188">
        <f>IF(ISBLANK('シート3-家族への支援視点'!J18),"",'シート3-家族への支援視点'!J18)</f>
      </c>
      <c r="P30" s="188">
        <f>IF(ISBLANK('シート3-家族への支援視点'!J19),"",'シート3-家族への支援視点'!J19)</f>
      </c>
      <c r="Q30" s="188">
        <f>IF(ISBLANK('シート3-家族への支援視点'!J20),"",'シート3-家族への支援視点'!J20)</f>
      </c>
      <c r="R30" s="188">
        <f>IF(ISBLANK('シート3-家族への支援視点'!J21),"",'シート3-家族への支援視点'!J21)</f>
      </c>
      <c r="T30" s="33"/>
    </row>
    <row r="31" spans="1:20" ht="13.5">
      <c r="A31" s="183" t="s">
        <v>111</v>
      </c>
      <c r="B31" s="211">
        <f>IF(ISBLANK(G22),"",G22)</f>
      </c>
      <c r="C31" s="159" t="s">
        <v>193</v>
      </c>
      <c r="D31" s="223" t="s">
        <v>181</v>
      </c>
      <c r="E31" s="161" t="str">
        <f>IF(ISBLANK('シート3-社会資源・関係機関連携'!E10),"",'シート3-社会資源・関係機関連携'!E10)</f>
        <v>10月13日、11月17日</v>
      </c>
      <c r="F31" s="162">
        <f>IF(ISBLANK('シート3-社会資源・関係機関連携'!M10),"",'シート3-社会資源・関係機関連携'!M10)</f>
        <v>0.3958333333333333</v>
      </c>
      <c r="G31" s="162">
        <f>IF(ISBLANK('シート3-社会資源・関係機関連携'!R10),"",'シート3-社会資源・関係機関連携'!R10)</f>
        <v>0.6041666666666666</v>
      </c>
      <c r="H31" s="161" t="str">
        <f>IF(ISBLANK('シート3-社会資源・関係機関連携'!E11),"",'シート3-社会資源・関係機関連携'!E11)</f>
        <v>10月27日、10月20日</v>
      </c>
      <c r="I31" s="184">
        <f>IF(ISBLANK('シート3-社会資源・関係機関連携'!M11),"",'シート3-社会資源・関係機関連携'!M11)</f>
      </c>
      <c r="J31" s="184">
        <f>IF(ISBLANK('シート3-社会資源・関係機関連携'!R11),"",'シート3-社会資源・関係機関連携'!R11)</f>
      </c>
      <c r="K31" s="185" t="str">
        <f>IF(ISBLANK('シート3-社会資源・関係機関連携'!E13),"",'シート3-社会資源・関係機関連携'!E13)</f>
        <v>群馬県社会福祉総合センター６階研修室</v>
      </c>
      <c r="L31" s="185">
        <f>IF(ISBLANK('シート3-社会資源・関係機関連携'!E14),"",'シート3-社会資源・関係機関連携'!E14)</f>
      </c>
      <c r="M31" s="186">
        <f>IF(ISBLANK('シート3-社会資源・関係機関連携'!Y10),"",'シート3-社会資源・関係機関連携'!Y10)</f>
      </c>
      <c r="N31" s="187">
        <f>IF(ISBLANK('シート3-社会資源・関係機関連携'!Y13),"",'シート3-社会資源・関係機関連携'!Y13)</f>
      </c>
      <c r="O31" s="188">
        <f>IF(ISBLANK('シート3-社会資源・関係機関連携'!J18),"",'シート3-社会資源・関係機関連携'!J18)</f>
      </c>
      <c r="P31" s="188">
        <f>IF(ISBLANK('シート3-社会資源・関係機関連携'!J19),"",'シート3-社会資源・関係機関連携'!J19)</f>
      </c>
      <c r="Q31" s="188">
        <f>IF(ISBLANK('シート3-社会資源・関係機関連携'!J20),"",'シート3-社会資源・関係機関連携'!J20)</f>
      </c>
      <c r="R31" s="188">
        <f>IF(ISBLANK('シート3-社会資源・関係機関連携'!J21),"",'シート3-社会資源・関係機関連携'!J21)</f>
      </c>
      <c r="T31" s="33"/>
    </row>
    <row r="32" spans="1:20" ht="13.5">
      <c r="A32" s="183" t="s">
        <v>111</v>
      </c>
      <c r="B32" s="211">
        <f>IF(ISBLANK(G22),"",G22)</f>
      </c>
      <c r="C32" s="159" t="s">
        <v>193</v>
      </c>
      <c r="D32" s="223" t="s">
        <v>182</v>
      </c>
      <c r="E32" s="161" t="str">
        <f>IF(ISBLANK('シート3-状態応じた多様ｻｰﾋﾞｽ'!E10),"",'シート3-状態応じた多様ｻｰﾋﾞｽ'!E10)</f>
        <v>10月13日、11月17日</v>
      </c>
      <c r="F32" s="162">
        <f>IF(ISBLANK('シート3-状態応じた多様ｻｰﾋﾞｽ'!M10),"",'シート3-状態応じた多様ｻｰﾋﾞｽ'!M10)</f>
        <v>0.60416666666667</v>
      </c>
      <c r="G32" s="162">
        <f>IF(ISBLANK('シート3-状態応じた多様ｻｰﾋﾞｽ'!R10),"",'シート3-状態応じた多様ｻｰﾋﾞｽ'!R10)</f>
        <v>0.770833333333338</v>
      </c>
      <c r="H32" s="161" t="str">
        <f>IF(ISBLANK('シート3-状態応じた多様ｻｰﾋﾞｽ'!E11),"",'シート3-状態応じた多様ｻｰﾋﾞｽ'!E11)</f>
        <v>10月27日、10月20日</v>
      </c>
      <c r="I32" s="184">
        <f>IF(ISBLANK('シート3-状態応じた多様ｻｰﾋﾞｽ'!M11),"",'シート3-状態応じた多様ｻｰﾋﾞｽ'!M11)</f>
      </c>
      <c r="J32" s="184">
        <f>IF(ISBLANK('シート3-状態応じた多様ｻｰﾋﾞｽ'!R11),"",'シート3-状態応じた多様ｻｰﾋﾞｽ'!R11)</f>
      </c>
      <c r="K32" s="185" t="str">
        <f>IF(ISBLANK('シート3-状態応じた多様ｻｰﾋﾞｽ'!E13),"",'シート3-状態応じた多様ｻｰﾋﾞｽ'!E13)</f>
        <v>群馬県社会福祉総合センター６階研修室</v>
      </c>
      <c r="L32" s="185">
        <f>IF(ISBLANK('シート3-状態応じた多様ｻｰﾋﾞｽ'!E14),"",'シート3-状態応じた多様ｻｰﾋﾞｽ'!E14)</f>
      </c>
      <c r="M32" s="186">
        <f>IF(ISBLANK('シート3-状態応じた多様ｻｰﾋﾞｽ'!Y10),"",'シート3-状態応じた多様ｻｰﾋﾞｽ'!Y10)</f>
      </c>
      <c r="N32" s="187">
        <f>IF(ISBLANK('シート3-状態応じた多様ｻｰﾋﾞｽ'!Y13),"",'シート3-状態応じた多様ｻｰﾋﾞｽ'!Y13)</f>
      </c>
      <c r="O32" s="188">
        <f>IF(ISBLANK('シート3-状態応じた多様ｻｰﾋﾞｽ'!J18),"",'シート3-状態応じた多様ｻｰﾋﾞｽ'!J18)</f>
      </c>
      <c r="P32" s="188">
        <f>IF(ISBLANK('シート3-状態応じた多様ｻｰﾋﾞｽ'!J19),"",'シート3-状態応じた多様ｻｰﾋﾞｽ'!J19)</f>
      </c>
      <c r="Q32" s="188">
        <f>IF(ISBLANK('シート3-状態応じた多様ｻｰﾋﾞｽ'!J20),"",'シート3-状態応じた多様ｻｰﾋﾞｽ'!J20)</f>
      </c>
      <c r="R32" s="188">
        <f>IF(ISBLANK('シート3-状態応じた多様ｻｰﾋﾞｽ'!J21),"",'シート3-状態応じた多様ｻｰﾋﾞｽ'!J21)</f>
      </c>
      <c r="T32" s="33"/>
    </row>
    <row r="33" spans="1:20" ht="13.5">
      <c r="A33" s="183"/>
      <c r="B33" s="211"/>
      <c r="C33" s="159"/>
      <c r="D33" s="160"/>
      <c r="E33" s="161"/>
      <c r="F33" s="162"/>
      <c r="G33" s="162"/>
      <c r="H33" s="161"/>
      <c r="I33" s="184"/>
      <c r="J33" s="184"/>
      <c r="K33" s="185"/>
      <c r="L33" s="185"/>
      <c r="M33" s="186"/>
      <c r="N33" s="187"/>
      <c r="O33" s="188"/>
      <c r="P33" s="188"/>
      <c r="Q33" s="188"/>
      <c r="R33" s="188"/>
      <c r="T33" s="33"/>
    </row>
    <row r="34" spans="1:20" ht="13.5">
      <c r="A34" s="189"/>
      <c r="B34" s="212"/>
      <c r="C34" s="168"/>
      <c r="D34" s="169"/>
      <c r="E34" s="170"/>
      <c r="F34" s="171"/>
      <c r="G34" s="171"/>
      <c r="H34" s="170"/>
      <c r="I34" s="190"/>
      <c r="J34" s="190"/>
      <c r="K34" s="191"/>
      <c r="L34" s="191"/>
      <c r="M34" s="192"/>
      <c r="N34" s="193"/>
      <c r="O34" s="65"/>
      <c r="P34" s="65"/>
      <c r="Q34" s="65"/>
      <c r="R34" s="65"/>
      <c r="T34" s="33"/>
    </row>
    <row r="38" ht="13.5">
      <c r="E38" s="33">
        <f>IF((SUM(R38:AD38)+SUM(AF38:AR38)+SUM(AT38:BS38))=0,"",1)</f>
      </c>
    </row>
    <row r="39" ht="13.5">
      <c r="E39" s="33">
        <f>IF((SUM(R39:AD39)+SUM(AF39:AR39)+SUM(AT39:BS39))=0,"",2)</f>
      </c>
    </row>
    <row r="40" ht="13.5">
      <c r="E40" s="33">
        <f>IF((SUM(R40:AD40)+SUM(AF40:AR40)+SUM(AT40:BS40))=0,"",3)</f>
      </c>
    </row>
    <row r="41" ht="13.5">
      <c r="E41" s="33">
        <f>IF((SUM(R41:AD41)+SUM(AF41:AR41)+SUM(AT41:BS41))=0,"",4)</f>
      </c>
    </row>
    <row r="42" ht="13.5">
      <c r="E42" s="33">
        <f>IF((SUM(R42:AD42)+SUM(AF42:AR42)+SUM(AT42:BS42))=0,"",5)</f>
      </c>
    </row>
    <row r="43" ht="13.5">
      <c r="E43" s="33">
        <f>IF((SUM(R43:AD43)+SUM(AF43:AR43)+SUM(AT43:BS43))=0,"",6)</f>
      </c>
    </row>
    <row r="44" ht="13.5">
      <c r="E44" s="33">
        <f>IF((SUM(R44:AD44)+SUM(AF44:AR44)+SUM(AT44:BS44))=0,"",7)</f>
      </c>
    </row>
    <row r="45" ht="13.5">
      <c r="E45" s="33">
        <f>IF((SUM(R45:AD45)+SUM(AF45:AR45)+SUM(AT45:BS45))=0,"",8)</f>
      </c>
    </row>
    <row r="46" ht="13.5">
      <c r="E46" s="33">
        <f>IF((SUM(R46:AD46)+SUM(AF46:AR46)+SUM(AT46:BS46))=0,"",9)</f>
      </c>
    </row>
    <row r="47" ht="13.5">
      <c r="E47" s="33">
        <f>IF((SUM(R47:AD47)+SUM(AF47:AR47)+SUM(AT47:BS47))=0,"",10)</f>
      </c>
    </row>
    <row r="48" ht="13.5">
      <c r="E48" s="33">
        <f>IF((SUM(R48:AD48)+SUM(AF48:AR48)+SUM(AT48:BS48))=0,"",11)</f>
      </c>
    </row>
    <row r="49" ht="13.5">
      <c r="E49" s="33">
        <f>IF((SUM(R49:AD49)+SUM(AF49:AR49)+SUM(AT49:BS49))=0,"",12)</f>
      </c>
    </row>
    <row r="50" ht="13.5">
      <c r="E50" s="33">
        <f>IF((SUM(R50:AD50)+SUM(AF50:AR50)+SUM(AT50:BS50))=0,"",13)</f>
      </c>
    </row>
    <row r="51" ht="13.5">
      <c r="E51" s="33">
        <f>IF((SUM(R51:AD51)+SUM(AF51:AR51)+SUM(AT51:BS51))=0,"",14)</f>
      </c>
    </row>
    <row r="52" ht="13.5">
      <c r="E52" s="33">
        <f>IF((SUM(R52:AD52)+SUM(AF52:AR52)+SUM(AT52:BS52))=0,"",15)</f>
      </c>
    </row>
    <row r="53" ht="13.5">
      <c r="E53" s="33">
        <f>IF((SUM(R53:AD53)+SUM(AF53:AR53)+SUM(AT53:BS53))=0,"",16)</f>
      </c>
    </row>
  </sheetData>
  <sheetProtection/>
  <mergeCells count="10">
    <mergeCell ref="C2:I2"/>
    <mergeCell ref="J2:P2"/>
    <mergeCell ref="Q2:W2"/>
    <mergeCell ref="BF8:BR8"/>
    <mergeCell ref="C23:N23"/>
    <mergeCell ref="O23:R23"/>
    <mergeCell ref="P8:AC8"/>
    <mergeCell ref="AD8:AQ8"/>
    <mergeCell ref="AR8:BE8"/>
    <mergeCell ref="C8:N8"/>
  </mergeCells>
  <printOptions/>
  <pageMargins left="0.7" right="0.7" top="0.75" bottom="0.75" header="0.3" footer="0.3"/>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51</v>
      </c>
    </row>
    <row r="2" spans="1:9" ht="13.5">
      <c r="A2" s="20" t="s">
        <v>12</v>
      </c>
      <c r="B2" s="20" t="s">
        <v>30</v>
      </c>
      <c r="C2" s="493"/>
      <c r="D2" s="495" t="s">
        <v>41</v>
      </c>
      <c r="E2" s="496"/>
      <c r="F2" s="495" t="s">
        <v>33</v>
      </c>
      <c r="G2" s="496"/>
      <c r="H2" s="495" t="s">
        <v>40</v>
      </c>
      <c r="I2" s="496"/>
    </row>
    <row r="3" spans="1:9" ht="13.5">
      <c r="A3" s="36"/>
      <c r="B3" s="21" t="s">
        <v>31</v>
      </c>
      <c r="C3" s="494"/>
      <c r="D3" s="17" t="s">
        <v>42</v>
      </c>
      <c r="E3" s="19" t="s">
        <v>43</v>
      </c>
      <c r="F3" s="17" t="s">
        <v>42</v>
      </c>
      <c r="G3" s="22" t="s">
        <v>43</v>
      </c>
      <c r="H3" s="23" t="s">
        <v>44</v>
      </c>
      <c r="I3" s="22" t="s">
        <v>43</v>
      </c>
    </row>
    <row r="4" spans="1:9" ht="13.5">
      <c r="A4" s="37" t="s">
        <v>10</v>
      </c>
      <c r="B4" s="24">
        <v>0.3333333333333333</v>
      </c>
      <c r="C4" s="25"/>
      <c r="D4" s="10"/>
      <c r="E4" s="11"/>
      <c r="F4" s="12"/>
      <c r="G4" s="13"/>
      <c r="H4" s="12"/>
      <c r="I4" s="13"/>
    </row>
    <row r="5" spans="1:9" ht="13.5">
      <c r="A5" s="26" t="s">
        <v>11</v>
      </c>
      <c r="B5" s="24">
        <v>0.3368055555555556</v>
      </c>
      <c r="C5" s="25">
        <v>4</v>
      </c>
      <c r="D5" s="10" t="s">
        <v>47</v>
      </c>
      <c r="E5" s="11" t="s">
        <v>45</v>
      </c>
      <c r="F5" s="10" t="s">
        <v>52</v>
      </c>
      <c r="G5" s="32" t="s">
        <v>53</v>
      </c>
      <c r="H5" s="10" t="s">
        <v>54</v>
      </c>
      <c r="I5" s="32" t="s">
        <v>55</v>
      </c>
    </row>
    <row r="6" spans="1:9" ht="13.5">
      <c r="A6" s="28"/>
      <c r="B6" s="24">
        <v>0.340277777777778</v>
      </c>
      <c r="C6" s="27">
        <v>3</v>
      </c>
      <c r="D6" s="14" t="s">
        <v>48</v>
      </c>
      <c r="E6" s="15" t="s">
        <v>46</v>
      </c>
      <c r="F6" s="14" t="s">
        <v>56</v>
      </c>
      <c r="G6" s="16" t="s">
        <v>57</v>
      </c>
      <c r="H6" s="14" t="s">
        <v>58</v>
      </c>
      <c r="I6" s="16" t="s">
        <v>59</v>
      </c>
    </row>
    <row r="7" spans="1:9" ht="13.5">
      <c r="A7" s="28"/>
      <c r="B7" s="24">
        <v>0.34375</v>
      </c>
      <c r="C7" s="27">
        <v>2</v>
      </c>
      <c r="D7" s="14" t="s">
        <v>49</v>
      </c>
      <c r="E7" s="15" t="s">
        <v>46</v>
      </c>
      <c r="F7" s="14" t="s">
        <v>60</v>
      </c>
      <c r="G7" s="16" t="s">
        <v>61</v>
      </c>
      <c r="H7" s="14" t="s">
        <v>62</v>
      </c>
      <c r="I7" s="16" t="s">
        <v>63</v>
      </c>
    </row>
    <row r="8" spans="1:9" ht="13.5">
      <c r="A8" s="28"/>
      <c r="B8" s="24">
        <v>0.347222222222222</v>
      </c>
      <c r="C8" s="29">
        <v>1</v>
      </c>
      <c r="D8" s="17" t="s">
        <v>50</v>
      </c>
      <c r="E8" s="18" t="s">
        <v>46</v>
      </c>
      <c r="F8" s="17" t="s">
        <v>64</v>
      </c>
      <c r="G8" s="19" t="s">
        <v>65</v>
      </c>
      <c r="H8" s="17" t="s">
        <v>66</v>
      </c>
      <c r="I8" s="19" t="s">
        <v>67</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1:AN149"/>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18" customWidth="1"/>
  </cols>
  <sheetData>
    <row r="1" spans="1:31" s="6" customFormat="1"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40"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c r="AF5" s="79"/>
      <c r="AG5" s="79"/>
      <c r="AH5" s="79"/>
      <c r="AI5" s="79"/>
      <c r="AJ5" s="79"/>
      <c r="AK5" s="79"/>
      <c r="AL5" s="79"/>
      <c r="AM5" s="79"/>
      <c r="AN5" s="79"/>
    </row>
    <row r="6" spans="1:36"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c r="AF6" s="79"/>
      <c r="AG6" s="79"/>
      <c r="AH6" s="79"/>
      <c r="AI6" s="79"/>
      <c r="AJ6" s="79"/>
    </row>
    <row r="7" spans="1:40" s="71" customFormat="1" ht="31.5" customHeight="1">
      <c r="A7" s="76"/>
      <c r="B7" s="320" t="s">
        <v>194</v>
      </c>
      <c r="C7" s="320"/>
      <c r="D7" s="297" t="s">
        <v>188</v>
      </c>
      <c r="E7" s="297"/>
      <c r="F7" s="297"/>
      <c r="G7" s="297"/>
      <c r="H7" s="297"/>
      <c r="I7" s="297"/>
      <c r="J7" s="297"/>
      <c r="K7" s="297"/>
      <c r="L7" s="297"/>
      <c r="M7" s="297"/>
      <c r="N7" s="297"/>
      <c r="O7" s="297"/>
      <c r="P7" s="297"/>
      <c r="Q7" s="297"/>
      <c r="R7" s="297"/>
      <c r="S7" s="297"/>
      <c r="T7" s="297"/>
      <c r="U7" s="297"/>
      <c r="V7" s="297"/>
      <c r="W7" s="297"/>
      <c r="X7" s="297"/>
      <c r="Y7" s="297"/>
      <c r="Z7" s="297"/>
      <c r="AA7" s="297"/>
      <c r="AB7" s="297"/>
      <c r="AC7" s="298"/>
      <c r="AE7" s="73"/>
      <c r="AI7" s="79"/>
      <c r="AJ7" s="79"/>
      <c r="AK7" s="79"/>
      <c r="AL7" s="79"/>
      <c r="AM7" s="79"/>
      <c r="AN7" s="79"/>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02">
        <v>43014</v>
      </c>
      <c r="F10" s="303"/>
      <c r="G10" s="303"/>
      <c r="H10" s="303"/>
      <c r="I10" s="304"/>
      <c r="J10" s="296" t="s">
        <v>29</v>
      </c>
      <c r="K10" s="227"/>
      <c r="L10" s="84">
        <v>1</v>
      </c>
      <c r="M10" s="305">
        <v>0.395833333333334</v>
      </c>
      <c r="N10" s="306"/>
      <c r="O10" s="306"/>
      <c r="P10" s="307"/>
      <c r="Q10" s="85" t="s">
        <v>1</v>
      </c>
      <c r="R10" s="305">
        <v>0.60416666666667</v>
      </c>
      <c r="S10" s="314"/>
      <c r="T10" s="314"/>
      <c r="U10" s="315"/>
      <c r="V10" s="296" t="s">
        <v>2</v>
      </c>
      <c r="W10" s="227"/>
      <c r="X10" s="227"/>
      <c r="Y10" s="289">
        <f>IF(ISBLANK(シート1!N7),"",シート1!N7)</f>
      </c>
      <c r="Z10" s="290"/>
      <c r="AA10" s="290"/>
      <c r="AB10" s="290"/>
      <c r="AC10" s="291"/>
      <c r="AE10" s="73"/>
    </row>
    <row r="11" spans="2:35" s="71" customFormat="1" ht="18.75" customHeight="1" thickBot="1">
      <c r="B11" s="248"/>
      <c r="C11" s="248"/>
      <c r="D11" s="86">
        <v>2</v>
      </c>
      <c r="E11" s="316"/>
      <c r="F11" s="317"/>
      <c r="G11" s="317"/>
      <c r="H11" s="317"/>
      <c r="I11" s="318"/>
      <c r="J11" s="296"/>
      <c r="K11" s="227"/>
      <c r="L11" s="84">
        <v>2</v>
      </c>
      <c r="M11" s="299"/>
      <c r="N11" s="300"/>
      <c r="O11" s="300"/>
      <c r="P11" s="301"/>
      <c r="Q11" s="85" t="s">
        <v>1</v>
      </c>
      <c r="R11" s="299"/>
      <c r="S11" s="300"/>
      <c r="T11" s="300"/>
      <c r="U11" s="301"/>
      <c r="V11" s="296"/>
      <c r="W11" s="227"/>
      <c r="X11" s="227"/>
      <c r="Y11" s="292"/>
      <c r="Z11" s="293"/>
      <c r="AA11" s="293"/>
      <c r="AB11" s="293"/>
      <c r="AC11" s="294"/>
      <c r="AD11" s="87"/>
      <c r="AE11" s="87"/>
      <c r="AF11" s="87"/>
      <c r="AG11" s="87"/>
      <c r="AI11" s="73"/>
    </row>
    <row r="12" spans="2:33"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F12" s="71"/>
      <c r="AG12" s="71"/>
    </row>
    <row r="13" spans="2:29" s="71" customFormat="1" ht="18.75" customHeight="1">
      <c r="B13" s="248" t="s">
        <v>3</v>
      </c>
      <c r="C13" s="248"/>
      <c r="D13" s="83">
        <v>1</v>
      </c>
      <c r="E13" s="308" t="s">
        <v>238</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11"/>
      <c r="F14" s="312"/>
      <c r="G14" s="312"/>
      <c r="H14" s="312"/>
      <c r="I14" s="312"/>
      <c r="J14" s="312"/>
      <c r="K14" s="312"/>
      <c r="L14" s="312"/>
      <c r="M14" s="312"/>
      <c r="N14" s="312"/>
      <c r="O14" s="312"/>
      <c r="P14" s="312"/>
      <c r="Q14" s="312"/>
      <c r="R14" s="312"/>
      <c r="S14" s="312"/>
      <c r="T14" s="312"/>
      <c r="U14" s="313"/>
      <c r="V14" s="296"/>
      <c r="W14" s="227"/>
      <c r="X14" s="228"/>
      <c r="Y14" s="292"/>
      <c r="Z14" s="293"/>
      <c r="AA14" s="293"/>
      <c r="AB14" s="293"/>
      <c r="AC14" s="294"/>
    </row>
    <row r="15" spans="2:29" s="71" customFormat="1" ht="14.2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40" s="71" customFormat="1" ht="22.5" customHeight="1">
      <c r="A16" s="73"/>
      <c r="B16" s="264" t="s">
        <v>32</v>
      </c>
      <c r="C16" s="265"/>
      <c r="D16" s="265"/>
      <c r="E16" s="265"/>
      <c r="F16" s="265"/>
      <c r="G16" s="265"/>
      <c r="H16" s="265"/>
      <c r="I16" s="265"/>
      <c r="J16" s="265"/>
      <c r="K16" s="265"/>
      <c r="L16" s="265"/>
      <c r="M16" s="265"/>
      <c r="N16" s="265"/>
      <c r="O16" s="266"/>
      <c r="P16" s="272" t="s">
        <v>168</v>
      </c>
      <c r="Q16" s="273"/>
      <c r="R16" s="274"/>
      <c r="S16" s="272" t="s">
        <v>167</v>
      </c>
      <c r="T16" s="273"/>
      <c r="U16" s="274"/>
      <c r="V16" s="272" t="s">
        <v>174</v>
      </c>
      <c r="W16" s="273"/>
      <c r="X16" s="274"/>
      <c r="Y16" s="286" t="s">
        <v>34</v>
      </c>
      <c r="Z16" s="286"/>
      <c r="AA16" s="286"/>
      <c r="AB16" s="286"/>
      <c r="AC16" s="286"/>
      <c r="AD16" s="73"/>
      <c r="AE16" s="121"/>
      <c r="AF16" s="93" t="s">
        <v>12</v>
      </c>
      <c r="AG16" s="93" t="s">
        <v>30</v>
      </c>
      <c r="AH16" s="328"/>
      <c r="AI16" s="330" t="s">
        <v>41</v>
      </c>
      <c r="AJ16" s="331"/>
      <c r="AK16" s="330" t="s">
        <v>33</v>
      </c>
      <c r="AL16" s="331"/>
      <c r="AM16" s="330" t="s">
        <v>40</v>
      </c>
      <c r="AN16" s="331"/>
    </row>
    <row r="17" spans="1:40" s="71" customFormat="1" ht="22.5" customHeight="1" thickBot="1">
      <c r="A17" s="73"/>
      <c r="B17" s="267"/>
      <c r="C17" s="268"/>
      <c r="D17" s="268"/>
      <c r="E17" s="268"/>
      <c r="F17" s="268"/>
      <c r="G17" s="268"/>
      <c r="H17" s="268"/>
      <c r="I17" s="268"/>
      <c r="J17" s="268"/>
      <c r="K17" s="268"/>
      <c r="L17" s="268"/>
      <c r="M17" s="268"/>
      <c r="N17" s="268"/>
      <c r="O17" s="269"/>
      <c r="P17" s="275"/>
      <c r="Q17" s="276"/>
      <c r="R17" s="277"/>
      <c r="S17" s="275"/>
      <c r="T17" s="276"/>
      <c r="U17" s="277"/>
      <c r="V17" s="275"/>
      <c r="W17" s="276"/>
      <c r="X17" s="277"/>
      <c r="Y17" s="286"/>
      <c r="Z17" s="286"/>
      <c r="AA17" s="286"/>
      <c r="AB17" s="286"/>
      <c r="AC17" s="286"/>
      <c r="AD17" s="73"/>
      <c r="AE17" s="121"/>
      <c r="AF17" s="94"/>
      <c r="AG17" s="95" t="s">
        <v>31</v>
      </c>
      <c r="AH17" s="329"/>
      <c r="AI17" s="96" t="s">
        <v>42</v>
      </c>
      <c r="AJ17" s="97" t="s">
        <v>43</v>
      </c>
      <c r="AK17" s="96" t="s">
        <v>42</v>
      </c>
      <c r="AL17" s="98" t="s">
        <v>43</v>
      </c>
      <c r="AM17" s="99" t="s">
        <v>155</v>
      </c>
      <c r="AN17" s="98" t="s">
        <v>43</v>
      </c>
    </row>
    <row r="18" spans="1:40" s="71" customFormat="1" ht="30" customHeight="1" thickBot="1">
      <c r="A18" s="73"/>
      <c r="B18" s="284" t="s">
        <v>136</v>
      </c>
      <c r="C18" s="285"/>
      <c r="D18" s="285"/>
      <c r="E18" s="285"/>
      <c r="F18" s="285"/>
      <c r="G18" s="285"/>
      <c r="H18" s="285"/>
      <c r="I18" s="285"/>
      <c r="J18" s="285"/>
      <c r="K18" s="285"/>
      <c r="L18" s="285"/>
      <c r="M18" s="285"/>
      <c r="N18" s="285"/>
      <c r="O18" s="285"/>
      <c r="P18" s="278"/>
      <c r="Q18" s="279"/>
      <c r="R18" s="280"/>
      <c r="S18" s="332"/>
      <c r="T18" s="279"/>
      <c r="U18" s="280"/>
      <c r="V18" s="332"/>
      <c r="W18" s="279"/>
      <c r="X18" s="333"/>
      <c r="Y18" s="334"/>
      <c r="Z18" s="335"/>
      <c r="AA18" s="335"/>
      <c r="AB18" s="335"/>
      <c r="AC18" s="335"/>
      <c r="AD18" s="73"/>
      <c r="AF18" s="93" t="s">
        <v>12</v>
      </c>
      <c r="AG18" s="93" t="s">
        <v>30</v>
      </c>
      <c r="AH18" s="100"/>
      <c r="AI18" s="330" t="s">
        <v>41</v>
      </c>
      <c r="AJ18" s="331"/>
      <c r="AK18" s="330" t="s">
        <v>33</v>
      </c>
      <c r="AL18" s="331"/>
      <c r="AM18" s="330" t="s">
        <v>40</v>
      </c>
      <c r="AN18" s="331"/>
    </row>
    <row r="19" spans="1:40" ht="41.25" customHeight="1">
      <c r="A19" s="73"/>
      <c r="B19" s="101" t="s">
        <v>35</v>
      </c>
      <c r="C19" s="344" t="s">
        <v>197</v>
      </c>
      <c r="D19" s="345"/>
      <c r="E19" s="345"/>
      <c r="F19" s="345"/>
      <c r="G19" s="345"/>
      <c r="H19" s="345"/>
      <c r="I19" s="345"/>
      <c r="J19" s="345"/>
      <c r="K19" s="345"/>
      <c r="L19" s="345"/>
      <c r="M19" s="345"/>
      <c r="N19" s="345"/>
      <c r="O19" s="345"/>
      <c r="P19" s="281"/>
      <c r="Q19" s="282"/>
      <c r="R19" s="283"/>
      <c r="S19" s="357"/>
      <c r="T19" s="282"/>
      <c r="U19" s="358"/>
      <c r="V19" s="348"/>
      <c r="W19" s="348"/>
      <c r="X19" s="348"/>
      <c r="Y19" s="270"/>
      <c r="Z19" s="270"/>
      <c r="AA19" s="270"/>
      <c r="AB19" s="270"/>
      <c r="AC19" s="271"/>
      <c r="AD19" s="73"/>
      <c r="AE19" s="121"/>
      <c r="AF19" s="102" t="s">
        <v>156</v>
      </c>
      <c r="AG19" s="103">
        <v>0.3333333333333333</v>
      </c>
      <c r="AH19" s="104"/>
      <c r="AI19" s="105"/>
      <c r="AJ19" s="106"/>
      <c r="AK19" s="107"/>
      <c r="AL19" s="108"/>
      <c r="AM19" s="107"/>
      <c r="AN19" s="214"/>
    </row>
    <row r="20" spans="1:40" ht="41.25" customHeight="1">
      <c r="A20" s="73"/>
      <c r="B20" s="101" t="s">
        <v>36</v>
      </c>
      <c r="C20" s="344" t="s">
        <v>198</v>
      </c>
      <c r="D20" s="345"/>
      <c r="E20" s="345"/>
      <c r="F20" s="345"/>
      <c r="G20" s="345"/>
      <c r="H20" s="345"/>
      <c r="I20" s="345"/>
      <c r="J20" s="345"/>
      <c r="K20" s="345"/>
      <c r="L20" s="345"/>
      <c r="M20" s="345"/>
      <c r="N20" s="345"/>
      <c r="O20" s="345"/>
      <c r="P20" s="346"/>
      <c r="Q20" s="322"/>
      <c r="R20" s="347"/>
      <c r="S20" s="321"/>
      <c r="T20" s="322"/>
      <c r="U20" s="323"/>
      <c r="V20" s="324"/>
      <c r="W20" s="324"/>
      <c r="X20" s="324"/>
      <c r="Y20" s="336"/>
      <c r="Z20" s="336"/>
      <c r="AA20" s="336"/>
      <c r="AB20" s="336"/>
      <c r="AC20" s="337"/>
      <c r="AD20" s="73"/>
      <c r="AE20" s="121"/>
      <c r="AF20" s="109" t="s">
        <v>157</v>
      </c>
      <c r="AG20" s="103">
        <v>0.3368055555555556</v>
      </c>
      <c r="AH20" s="104">
        <v>4</v>
      </c>
      <c r="AI20" s="105" t="s">
        <v>158</v>
      </c>
      <c r="AJ20" s="106" t="s">
        <v>45</v>
      </c>
      <c r="AK20" s="105" t="s">
        <v>52</v>
      </c>
      <c r="AL20" s="110" t="s">
        <v>53</v>
      </c>
      <c r="AM20" s="105" t="s">
        <v>54</v>
      </c>
      <c r="AN20" s="215" t="s">
        <v>55</v>
      </c>
    </row>
    <row r="21" spans="1:40" ht="41.25" customHeight="1">
      <c r="A21" s="73"/>
      <c r="B21" s="101" t="s">
        <v>37</v>
      </c>
      <c r="C21" s="349" t="s">
        <v>199</v>
      </c>
      <c r="D21" s="350"/>
      <c r="E21" s="350"/>
      <c r="F21" s="350"/>
      <c r="G21" s="350"/>
      <c r="H21" s="350"/>
      <c r="I21" s="350"/>
      <c r="J21" s="350"/>
      <c r="K21" s="350"/>
      <c r="L21" s="350"/>
      <c r="M21" s="350"/>
      <c r="N21" s="350"/>
      <c r="O21" s="350"/>
      <c r="P21" s="346"/>
      <c r="Q21" s="322"/>
      <c r="R21" s="347"/>
      <c r="S21" s="321"/>
      <c r="T21" s="322"/>
      <c r="U21" s="323"/>
      <c r="V21" s="324"/>
      <c r="W21" s="324"/>
      <c r="X21" s="324"/>
      <c r="Y21" s="336"/>
      <c r="Z21" s="336"/>
      <c r="AA21" s="336"/>
      <c r="AB21" s="336"/>
      <c r="AC21" s="337"/>
      <c r="AD21" s="73"/>
      <c r="AE21" s="121"/>
      <c r="AF21" s="79"/>
      <c r="AG21" s="103">
        <v>0.340277777777778</v>
      </c>
      <c r="AH21" s="111">
        <v>3</v>
      </c>
      <c r="AI21" s="112" t="s">
        <v>159</v>
      </c>
      <c r="AJ21" s="113" t="s">
        <v>160</v>
      </c>
      <c r="AK21" s="112" t="s">
        <v>56</v>
      </c>
      <c r="AL21" s="114" t="s">
        <v>57</v>
      </c>
      <c r="AM21" s="112" t="s">
        <v>58</v>
      </c>
      <c r="AN21" s="216" t="s">
        <v>59</v>
      </c>
    </row>
    <row r="22" spans="1:40" ht="41.25" customHeight="1">
      <c r="A22" s="73"/>
      <c r="B22" s="101" t="s">
        <v>38</v>
      </c>
      <c r="C22" s="349" t="s">
        <v>200</v>
      </c>
      <c r="D22" s="350"/>
      <c r="E22" s="350"/>
      <c r="F22" s="350"/>
      <c r="G22" s="350"/>
      <c r="H22" s="350"/>
      <c r="I22" s="350"/>
      <c r="J22" s="350"/>
      <c r="K22" s="350"/>
      <c r="L22" s="350"/>
      <c r="M22" s="350"/>
      <c r="N22" s="350"/>
      <c r="O22" s="350"/>
      <c r="P22" s="346"/>
      <c r="Q22" s="322"/>
      <c r="R22" s="347"/>
      <c r="S22" s="321"/>
      <c r="T22" s="322"/>
      <c r="U22" s="323"/>
      <c r="V22" s="324"/>
      <c r="W22" s="324"/>
      <c r="X22" s="324"/>
      <c r="Y22" s="336"/>
      <c r="Z22" s="336"/>
      <c r="AA22" s="336"/>
      <c r="AB22" s="336"/>
      <c r="AC22" s="337"/>
      <c r="AD22" s="73"/>
      <c r="AE22" s="121"/>
      <c r="AF22" s="79"/>
      <c r="AG22" s="103">
        <v>0.34375</v>
      </c>
      <c r="AH22" s="111">
        <v>2</v>
      </c>
      <c r="AI22" s="112" t="s">
        <v>161</v>
      </c>
      <c r="AJ22" s="113" t="s">
        <v>160</v>
      </c>
      <c r="AK22" s="112" t="s">
        <v>60</v>
      </c>
      <c r="AL22" s="114" t="s">
        <v>61</v>
      </c>
      <c r="AM22" s="112" t="s">
        <v>62</v>
      </c>
      <c r="AN22" s="216" t="s">
        <v>63</v>
      </c>
    </row>
    <row r="23" spans="1:40" ht="41.25" customHeight="1" thickBot="1">
      <c r="A23" s="73"/>
      <c r="B23" s="101" t="s">
        <v>39</v>
      </c>
      <c r="C23" s="349" t="s">
        <v>201</v>
      </c>
      <c r="D23" s="350"/>
      <c r="E23" s="350"/>
      <c r="F23" s="350"/>
      <c r="G23" s="350"/>
      <c r="H23" s="350"/>
      <c r="I23" s="350"/>
      <c r="J23" s="350"/>
      <c r="K23" s="350"/>
      <c r="L23" s="350"/>
      <c r="M23" s="350"/>
      <c r="N23" s="350"/>
      <c r="O23" s="350"/>
      <c r="P23" s="325"/>
      <c r="Q23" s="326"/>
      <c r="R23" s="327"/>
      <c r="S23" s="351"/>
      <c r="T23" s="326"/>
      <c r="U23" s="327"/>
      <c r="V23" s="355"/>
      <c r="W23" s="355"/>
      <c r="X23" s="355"/>
      <c r="Y23" s="352"/>
      <c r="Z23" s="352"/>
      <c r="AA23" s="352"/>
      <c r="AB23" s="352"/>
      <c r="AC23" s="353"/>
      <c r="AD23" s="73"/>
      <c r="AE23" s="121"/>
      <c r="AF23" s="79"/>
      <c r="AG23" s="103">
        <v>0.347222222222222</v>
      </c>
      <c r="AH23" s="115">
        <v>1</v>
      </c>
      <c r="AI23" s="116" t="s">
        <v>162</v>
      </c>
      <c r="AJ23" s="97" t="s">
        <v>160</v>
      </c>
      <c r="AK23" s="116" t="s">
        <v>64</v>
      </c>
      <c r="AL23" s="117" t="s">
        <v>65</v>
      </c>
      <c r="AM23" s="116" t="s">
        <v>66</v>
      </c>
      <c r="AN23" s="217" t="s">
        <v>67</v>
      </c>
    </row>
    <row r="24" spans="1:40" s="71" customFormat="1" ht="41.25" customHeight="1">
      <c r="A24" s="73"/>
      <c r="B24" s="101"/>
      <c r="C24" s="349"/>
      <c r="D24" s="350"/>
      <c r="E24" s="350"/>
      <c r="F24" s="350"/>
      <c r="G24" s="350"/>
      <c r="H24" s="350"/>
      <c r="I24" s="350"/>
      <c r="J24" s="350"/>
      <c r="K24" s="350"/>
      <c r="L24" s="350"/>
      <c r="M24" s="350"/>
      <c r="N24" s="350"/>
      <c r="O24" s="350"/>
      <c r="P24" s="356"/>
      <c r="Q24" s="356"/>
      <c r="R24" s="356"/>
      <c r="S24" s="359"/>
      <c r="T24" s="360"/>
      <c r="U24" s="360"/>
      <c r="V24" s="361"/>
      <c r="W24" s="362"/>
      <c r="X24" s="362"/>
      <c r="Y24" s="363"/>
      <c r="Z24" s="363"/>
      <c r="AA24" s="363"/>
      <c r="AB24" s="363"/>
      <c r="AC24" s="363"/>
      <c r="AD24" s="73"/>
      <c r="AE24" s="121"/>
      <c r="AF24" s="79"/>
      <c r="AG24" s="103">
        <v>0.354166666666667</v>
      </c>
      <c r="AH24" s="118"/>
      <c r="AI24" s="79"/>
      <c r="AJ24" s="79"/>
      <c r="AK24" s="118"/>
      <c r="AL24" s="79"/>
      <c r="AM24" s="118"/>
      <c r="AN24" s="118"/>
    </row>
    <row r="25" spans="1:40" s="71" customFormat="1" ht="41.25" customHeight="1">
      <c r="A25" s="73"/>
      <c r="B25" s="119"/>
      <c r="C25" s="349"/>
      <c r="D25" s="350"/>
      <c r="E25" s="350"/>
      <c r="F25" s="350"/>
      <c r="G25" s="350"/>
      <c r="H25" s="350"/>
      <c r="I25" s="350"/>
      <c r="J25" s="350"/>
      <c r="K25" s="350"/>
      <c r="L25" s="350"/>
      <c r="M25" s="350"/>
      <c r="N25" s="350"/>
      <c r="O25" s="350"/>
      <c r="P25" s="356"/>
      <c r="Q25" s="356"/>
      <c r="R25" s="356"/>
      <c r="S25" s="359"/>
      <c r="T25" s="360"/>
      <c r="U25" s="360"/>
      <c r="V25" s="361"/>
      <c r="W25" s="362"/>
      <c r="X25" s="362"/>
      <c r="Y25" s="364"/>
      <c r="Z25" s="364"/>
      <c r="AA25" s="364"/>
      <c r="AB25" s="364"/>
      <c r="AC25" s="364"/>
      <c r="AD25" s="73"/>
      <c r="AE25" s="121"/>
      <c r="AF25" s="79"/>
      <c r="AG25" s="103">
        <v>0.357638888888889</v>
      </c>
      <c r="AH25" s="79"/>
      <c r="AI25" s="79"/>
      <c r="AJ25" s="79"/>
      <c r="AK25" s="118"/>
      <c r="AL25" s="79"/>
      <c r="AM25" s="118"/>
      <c r="AN25" s="118"/>
    </row>
    <row r="26" spans="1:40" s="71" customFormat="1" ht="41.25" customHeight="1">
      <c r="A26" s="73"/>
      <c r="B26" s="119"/>
      <c r="C26" s="349"/>
      <c r="D26" s="350"/>
      <c r="E26" s="350"/>
      <c r="F26" s="350"/>
      <c r="G26" s="350"/>
      <c r="H26" s="350"/>
      <c r="I26" s="350"/>
      <c r="J26" s="350"/>
      <c r="K26" s="350"/>
      <c r="L26" s="350"/>
      <c r="M26" s="350"/>
      <c r="N26" s="350"/>
      <c r="O26" s="350"/>
      <c r="P26" s="356"/>
      <c r="Q26" s="356"/>
      <c r="R26" s="356"/>
      <c r="S26" s="359"/>
      <c r="T26" s="360"/>
      <c r="U26" s="360"/>
      <c r="V26" s="361"/>
      <c r="W26" s="362"/>
      <c r="X26" s="362"/>
      <c r="Y26" s="364"/>
      <c r="Z26" s="364"/>
      <c r="AA26" s="364"/>
      <c r="AB26" s="364"/>
      <c r="AC26" s="364"/>
      <c r="AD26" s="73"/>
      <c r="AE26" s="121"/>
      <c r="AF26" s="79"/>
      <c r="AG26" s="103">
        <v>0.361111111111111</v>
      </c>
      <c r="AH26" s="79"/>
      <c r="AI26" s="79"/>
      <c r="AJ26" s="79"/>
      <c r="AK26" s="118"/>
      <c r="AL26" s="79"/>
      <c r="AM26" s="118"/>
      <c r="AN26" s="118"/>
    </row>
    <row r="27" spans="1:40" s="71" customFormat="1" ht="41.25" customHeight="1">
      <c r="A27" s="73"/>
      <c r="B27" s="119"/>
      <c r="C27" s="349"/>
      <c r="D27" s="350"/>
      <c r="E27" s="350"/>
      <c r="F27" s="350"/>
      <c r="G27" s="350"/>
      <c r="H27" s="350"/>
      <c r="I27" s="350"/>
      <c r="J27" s="350"/>
      <c r="K27" s="350"/>
      <c r="L27" s="350"/>
      <c r="M27" s="350"/>
      <c r="N27" s="350"/>
      <c r="O27" s="350"/>
      <c r="P27" s="356"/>
      <c r="Q27" s="356"/>
      <c r="R27" s="356"/>
      <c r="S27" s="359"/>
      <c r="T27" s="360"/>
      <c r="U27" s="360"/>
      <c r="V27" s="361"/>
      <c r="W27" s="362"/>
      <c r="X27" s="362"/>
      <c r="Y27" s="364"/>
      <c r="Z27" s="364"/>
      <c r="AA27" s="364"/>
      <c r="AB27" s="364"/>
      <c r="AC27" s="364"/>
      <c r="AD27" s="73"/>
      <c r="AE27" s="121"/>
      <c r="AF27" s="79"/>
      <c r="AG27" s="103">
        <v>0.361111111111111</v>
      </c>
      <c r="AH27" s="79"/>
      <c r="AI27" s="79"/>
      <c r="AJ27" s="79"/>
      <c r="AK27" s="118"/>
      <c r="AL27" s="79"/>
      <c r="AM27" s="118"/>
      <c r="AN27" s="118"/>
    </row>
    <row r="28" spans="1:40" s="71" customFormat="1" ht="41.25" customHeight="1">
      <c r="A28" s="73"/>
      <c r="B28" s="219"/>
      <c r="C28" s="365"/>
      <c r="D28" s="366"/>
      <c r="E28" s="366"/>
      <c r="F28" s="366"/>
      <c r="G28" s="366"/>
      <c r="H28" s="366"/>
      <c r="I28" s="366"/>
      <c r="J28" s="366"/>
      <c r="K28" s="366"/>
      <c r="L28" s="366"/>
      <c r="M28" s="366"/>
      <c r="N28" s="366"/>
      <c r="O28" s="366"/>
      <c r="P28" s="367"/>
      <c r="Q28" s="367"/>
      <c r="R28" s="367"/>
      <c r="S28" s="368"/>
      <c r="T28" s="369"/>
      <c r="U28" s="369"/>
      <c r="V28" s="370"/>
      <c r="W28" s="371"/>
      <c r="X28" s="371"/>
      <c r="Y28" s="372"/>
      <c r="Z28" s="372"/>
      <c r="AA28" s="372"/>
      <c r="AB28" s="372"/>
      <c r="AC28" s="372"/>
      <c r="AD28" s="73"/>
      <c r="AE28" s="121"/>
      <c r="AF28" s="79"/>
      <c r="AG28" s="103">
        <v>0.364583333333334</v>
      </c>
      <c r="AH28" s="79"/>
      <c r="AI28" s="79"/>
      <c r="AJ28" s="79"/>
      <c r="AK28" s="118"/>
      <c r="AL28" s="79"/>
      <c r="AM28" s="118"/>
      <c r="AN28" s="118"/>
    </row>
    <row r="29" spans="1:40" ht="41.25" customHeight="1">
      <c r="A29" s="73"/>
      <c r="B29" s="224"/>
      <c r="C29" s="338"/>
      <c r="D29" s="339"/>
      <c r="E29" s="339"/>
      <c r="F29" s="339"/>
      <c r="G29" s="339"/>
      <c r="H29" s="339"/>
      <c r="I29" s="339"/>
      <c r="J29" s="339"/>
      <c r="K29" s="339"/>
      <c r="L29" s="339"/>
      <c r="M29" s="339"/>
      <c r="N29" s="339"/>
      <c r="O29" s="340"/>
      <c r="P29" s="343"/>
      <c r="Q29" s="341"/>
      <c r="R29" s="341"/>
      <c r="S29" s="341"/>
      <c r="T29" s="341"/>
      <c r="U29" s="342"/>
      <c r="V29" s="341"/>
      <c r="W29" s="341"/>
      <c r="X29" s="341"/>
      <c r="Y29" s="354"/>
      <c r="Z29" s="354"/>
      <c r="AA29" s="354"/>
      <c r="AB29" s="354"/>
      <c r="AC29" s="354"/>
      <c r="AD29" s="73"/>
      <c r="AE29" s="121"/>
      <c r="AF29" s="79"/>
      <c r="AG29" s="103">
        <v>0.381944444444445</v>
      </c>
      <c r="AH29" s="79"/>
      <c r="AI29" s="79"/>
      <c r="AJ29" s="79"/>
      <c r="AK29" s="79"/>
      <c r="AL29" s="79"/>
      <c r="AM29" s="79"/>
      <c r="AN29" s="79"/>
    </row>
    <row r="30" spans="1:40" ht="8.25" customHeight="1">
      <c r="A30" s="73"/>
      <c r="B30" s="120"/>
      <c r="C30" s="73"/>
      <c r="D30" s="73"/>
      <c r="E30" s="73"/>
      <c r="F30" s="73"/>
      <c r="G30" s="73"/>
      <c r="H30" s="73"/>
      <c r="I30" s="73"/>
      <c r="J30" s="73"/>
      <c r="K30" s="73"/>
      <c r="L30" s="73"/>
      <c r="M30" s="71"/>
      <c r="N30" s="71"/>
      <c r="O30" s="71"/>
      <c r="P30" s="73"/>
      <c r="Q30" s="73"/>
      <c r="R30" s="73"/>
      <c r="S30" s="73"/>
      <c r="T30" s="73"/>
      <c r="U30" s="73"/>
      <c r="V30" s="73"/>
      <c r="W30" s="73"/>
      <c r="X30" s="73"/>
      <c r="Y30" s="73"/>
      <c r="Z30" s="73"/>
      <c r="AA30" s="73"/>
      <c r="AB30" s="73"/>
      <c r="AC30" s="73"/>
      <c r="AD30" s="73"/>
      <c r="AE30" s="121"/>
      <c r="AF30" s="79"/>
      <c r="AG30" s="103">
        <v>0.385416666666667</v>
      </c>
      <c r="AH30" s="79"/>
      <c r="AI30" s="79"/>
      <c r="AJ30" s="79"/>
      <c r="AK30" s="79"/>
      <c r="AL30" s="79"/>
      <c r="AM30" s="79"/>
      <c r="AN30" s="79"/>
    </row>
    <row r="31" spans="1:40" ht="15.75" customHeight="1">
      <c r="A31" s="73"/>
      <c r="B31" s="258" t="s">
        <v>230</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60"/>
      <c r="AD31" s="73"/>
      <c r="AE31" s="121"/>
      <c r="AF31" s="79"/>
      <c r="AG31" s="103">
        <v>0.38888888888889</v>
      </c>
      <c r="AH31" s="79"/>
      <c r="AI31" s="79"/>
      <c r="AJ31" s="79"/>
      <c r="AK31" s="79"/>
      <c r="AL31" s="79"/>
      <c r="AM31" s="79"/>
      <c r="AN31" s="79"/>
    </row>
    <row r="32" spans="1:40" ht="15.75" customHeight="1">
      <c r="A32" s="73"/>
      <c r="B32" s="261" t="s">
        <v>231</v>
      </c>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3"/>
      <c r="AD32" s="73"/>
      <c r="AE32" s="121"/>
      <c r="AF32" s="79"/>
      <c r="AG32" s="103">
        <v>0.392361111111112</v>
      </c>
      <c r="AH32" s="79"/>
      <c r="AI32" s="79"/>
      <c r="AJ32" s="79"/>
      <c r="AK32" s="79"/>
      <c r="AL32" s="79"/>
      <c r="AM32" s="79"/>
      <c r="AN32" s="79"/>
    </row>
    <row r="33" spans="1:40" ht="15.75" customHeight="1">
      <c r="A33" s="73"/>
      <c r="B33" s="120"/>
      <c r="C33" s="73"/>
      <c r="D33" s="73"/>
      <c r="E33" s="73"/>
      <c r="F33" s="73"/>
      <c r="G33" s="73"/>
      <c r="H33" s="73"/>
      <c r="I33" s="73"/>
      <c r="J33" s="73"/>
      <c r="K33" s="73"/>
      <c r="L33" s="73"/>
      <c r="M33" s="71"/>
      <c r="N33" s="71"/>
      <c r="O33" s="71"/>
      <c r="P33" s="73"/>
      <c r="Q33" s="73"/>
      <c r="R33" s="73"/>
      <c r="S33" s="73"/>
      <c r="T33" s="73"/>
      <c r="U33" s="73"/>
      <c r="V33" s="73"/>
      <c r="W33" s="73"/>
      <c r="X33" s="73"/>
      <c r="Y33" s="73"/>
      <c r="Z33" s="73"/>
      <c r="AA33" s="73"/>
      <c r="AB33" s="73"/>
      <c r="AC33" s="73"/>
      <c r="AD33" s="73"/>
      <c r="AE33" s="121"/>
      <c r="AF33" s="79"/>
      <c r="AG33" s="103">
        <v>0.38888888888889</v>
      </c>
      <c r="AH33" s="79"/>
      <c r="AI33" s="79"/>
      <c r="AJ33" s="79"/>
      <c r="AK33" s="79"/>
      <c r="AL33" s="79"/>
      <c r="AM33" s="79"/>
      <c r="AN33" s="79"/>
    </row>
    <row r="34" spans="1:40" ht="15.75" customHeight="1">
      <c r="A34" s="73"/>
      <c r="B34" s="120"/>
      <c r="C34" s="73"/>
      <c r="D34" s="73"/>
      <c r="E34" s="73"/>
      <c r="F34" s="73"/>
      <c r="G34" s="73"/>
      <c r="H34" s="73"/>
      <c r="I34" s="73"/>
      <c r="J34" s="73"/>
      <c r="K34" s="73"/>
      <c r="L34" s="73"/>
      <c r="M34" s="71"/>
      <c r="N34" s="71"/>
      <c r="O34" s="71"/>
      <c r="P34" s="73"/>
      <c r="Q34" s="73"/>
      <c r="R34" s="73"/>
      <c r="S34" s="73"/>
      <c r="T34" s="73"/>
      <c r="U34" s="73"/>
      <c r="V34" s="73"/>
      <c r="W34" s="73"/>
      <c r="X34" s="73"/>
      <c r="Y34" s="73"/>
      <c r="Z34" s="73"/>
      <c r="AA34" s="73"/>
      <c r="AB34" s="73"/>
      <c r="AC34" s="73"/>
      <c r="AD34" s="73"/>
      <c r="AE34" s="121"/>
      <c r="AF34" s="79"/>
      <c r="AG34" s="103">
        <v>0.392361111111112</v>
      </c>
      <c r="AH34" s="79"/>
      <c r="AI34" s="79"/>
      <c r="AJ34" s="79"/>
      <c r="AK34" s="79"/>
      <c r="AL34" s="79"/>
      <c r="AM34" s="79"/>
      <c r="AN34" s="79"/>
    </row>
    <row r="35" spans="1:33" ht="15.75" customHeight="1">
      <c r="A35" s="5"/>
      <c r="B35" s="120"/>
      <c r="C35" s="73"/>
      <c r="D35" s="73"/>
      <c r="E35" s="73"/>
      <c r="F35" s="73"/>
      <c r="G35" s="73"/>
      <c r="H35" s="73"/>
      <c r="I35" s="73"/>
      <c r="J35" s="73"/>
      <c r="K35" s="73"/>
      <c r="L35" s="73"/>
      <c r="M35" s="71"/>
      <c r="N35" s="71"/>
      <c r="O35" s="71"/>
      <c r="P35" s="73"/>
      <c r="Q35" s="73"/>
      <c r="R35" s="5"/>
      <c r="S35" s="5"/>
      <c r="T35" s="5"/>
      <c r="U35" s="5"/>
      <c r="V35" s="5"/>
      <c r="W35" s="5"/>
      <c r="X35" s="5"/>
      <c r="Y35" s="5"/>
      <c r="Z35" s="5"/>
      <c r="AA35" s="5"/>
      <c r="AB35" s="5"/>
      <c r="AC35" s="5"/>
      <c r="AD35" s="5"/>
      <c r="AE35" s="8"/>
      <c r="AG35" s="103">
        <v>0.395833333333334</v>
      </c>
    </row>
    <row r="36" spans="1:33" ht="15.75" customHeight="1">
      <c r="A36" s="5"/>
      <c r="B36" s="120"/>
      <c r="C36" s="73"/>
      <c r="D36" s="73"/>
      <c r="E36" s="73"/>
      <c r="F36" s="73"/>
      <c r="G36" s="73"/>
      <c r="H36" s="73"/>
      <c r="I36" s="73"/>
      <c r="J36" s="73"/>
      <c r="K36" s="73"/>
      <c r="L36" s="73"/>
      <c r="M36" s="71"/>
      <c r="N36" s="71"/>
      <c r="O36" s="71"/>
      <c r="P36" s="73"/>
      <c r="Q36" s="73"/>
      <c r="R36" s="5"/>
      <c r="S36" s="5"/>
      <c r="T36" s="5"/>
      <c r="U36" s="5"/>
      <c r="V36" s="5"/>
      <c r="W36" s="5"/>
      <c r="X36" s="5"/>
      <c r="Y36" s="5"/>
      <c r="Z36" s="5"/>
      <c r="AA36" s="5"/>
      <c r="AB36" s="5"/>
      <c r="AC36" s="5"/>
      <c r="AD36" s="5"/>
      <c r="AE36" s="8"/>
      <c r="AG36" s="103">
        <v>0.399305555555556</v>
      </c>
    </row>
    <row r="37" spans="1:33" ht="15.75" customHeight="1">
      <c r="A37" s="5"/>
      <c r="B37" s="120"/>
      <c r="C37" s="73"/>
      <c r="D37" s="73"/>
      <c r="E37" s="73"/>
      <c r="F37" s="73"/>
      <c r="G37" s="73"/>
      <c r="H37" s="73"/>
      <c r="I37" s="73"/>
      <c r="J37" s="73"/>
      <c r="K37" s="73"/>
      <c r="L37" s="73"/>
      <c r="M37" s="71"/>
      <c r="N37" s="71"/>
      <c r="O37" s="71"/>
      <c r="P37" s="73"/>
      <c r="Q37" s="73"/>
      <c r="R37" s="5"/>
      <c r="S37" s="5"/>
      <c r="T37" s="5"/>
      <c r="U37" s="5"/>
      <c r="V37" s="5"/>
      <c r="W37" s="5"/>
      <c r="X37" s="5"/>
      <c r="Y37" s="5"/>
      <c r="Z37" s="5"/>
      <c r="AA37" s="5"/>
      <c r="AB37" s="5"/>
      <c r="AC37" s="5"/>
      <c r="AD37" s="5"/>
      <c r="AE37" s="8"/>
      <c r="AG37" s="103">
        <v>0.402777777777779</v>
      </c>
    </row>
    <row r="38" spans="1:33" ht="15.75" customHeight="1">
      <c r="A38" s="5"/>
      <c r="B38" s="120"/>
      <c r="C38" s="73"/>
      <c r="D38" s="73"/>
      <c r="E38" s="73"/>
      <c r="F38" s="73"/>
      <c r="G38" s="73"/>
      <c r="H38" s="73"/>
      <c r="I38" s="73"/>
      <c r="J38" s="73"/>
      <c r="K38" s="73"/>
      <c r="L38" s="73"/>
      <c r="M38" s="71"/>
      <c r="N38" s="71"/>
      <c r="O38" s="71"/>
      <c r="P38" s="73"/>
      <c r="Q38" s="73"/>
      <c r="R38" s="5"/>
      <c r="S38" s="5"/>
      <c r="T38" s="5"/>
      <c r="U38" s="5"/>
      <c r="V38" s="5"/>
      <c r="W38" s="5"/>
      <c r="X38" s="5"/>
      <c r="Y38" s="5"/>
      <c r="Z38" s="5"/>
      <c r="AA38" s="5"/>
      <c r="AB38" s="5"/>
      <c r="AC38" s="5"/>
      <c r="AD38" s="5"/>
      <c r="AE38" s="8"/>
      <c r="AG38" s="103">
        <v>0.406250000000001</v>
      </c>
    </row>
    <row r="39" spans="1:33" ht="15.75" customHeight="1">
      <c r="A39" s="5"/>
      <c r="B39" s="120"/>
      <c r="C39" s="73"/>
      <c r="D39" s="73"/>
      <c r="E39" s="73"/>
      <c r="F39" s="73"/>
      <c r="G39" s="73"/>
      <c r="H39" s="73"/>
      <c r="I39" s="73"/>
      <c r="J39" s="73"/>
      <c r="K39" s="73"/>
      <c r="L39" s="73"/>
      <c r="M39" s="71"/>
      <c r="N39" s="71"/>
      <c r="O39" s="71"/>
      <c r="P39" s="73"/>
      <c r="Q39" s="73"/>
      <c r="R39" s="5"/>
      <c r="S39" s="5"/>
      <c r="T39" s="5"/>
      <c r="U39" s="5"/>
      <c r="V39" s="5"/>
      <c r="W39" s="5"/>
      <c r="X39" s="5"/>
      <c r="Y39" s="5"/>
      <c r="Z39" s="5"/>
      <c r="AA39" s="5"/>
      <c r="AB39" s="5"/>
      <c r="AC39" s="5"/>
      <c r="AD39" s="5"/>
      <c r="AE39" s="8"/>
      <c r="AG39" s="103">
        <v>0.409722222222223</v>
      </c>
    </row>
    <row r="40" spans="1:33" ht="15.75" customHeight="1">
      <c r="A40" s="5"/>
      <c r="B40" s="120"/>
      <c r="C40" s="73"/>
      <c r="D40" s="73"/>
      <c r="E40" s="73"/>
      <c r="F40" s="73"/>
      <c r="G40" s="73"/>
      <c r="H40" s="73"/>
      <c r="I40" s="73"/>
      <c r="J40" s="73"/>
      <c r="K40" s="73"/>
      <c r="L40" s="73"/>
      <c r="M40" s="71"/>
      <c r="N40" s="71"/>
      <c r="O40" s="71"/>
      <c r="P40" s="73"/>
      <c r="Q40" s="73"/>
      <c r="R40" s="5"/>
      <c r="S40" s="5"/>
      <c r="T40" s="5"/>
      <c r="U40" s="5"/>
      <c r="V40" s="5"/>
      <c r="W40" s="5"/>
      <c r="X40" s="5"/>
      <c r="Y40" s="5"/>
      <c r="Z40" s="5"/>
      <c r="AA40" s="5"/>
      <c r="AB40" s="5"/>
      <c r="AC40" s="5"/>
      <c r="AD40" s="5"/>
      <c r="AE40" s="8"/>
      <c r="AG40" s="103">
        <v>0.413194444444445</v>
      </c>
    </row>
    <row r="41" spans="1:33" ht="15.75" customHeight="1">
      <c r="A41" s="5"/>
      <c r="B41" s="120"/>
      <c r="C41" s="73"/>
      <c r="D41" s="73"/>
      <c r="E41" s="73"/>
      <c r="F41" s="73"/>
      <c r="G41" s="73"/>
      <c r="H41" s="73"/>
      <c r="I41" s="73"/>
      <c r="J41" s="73"/>
      <c r="K41" s="73"/>
      <c r="L41" s="73"/>
      <c r="M41" s="71"/>
      <c r="N41" s="71"/>
      <c r="O41" s="71"/>
      <c r="P41" s="73"/>
      <c r="Q41" s="73"/>
      <c r="R41" s="5"/>
      <c r="S41" s="5"/>
      <c r="T41" s="5"/>
      <c r="U41" s="5"/>
      <c r="V41" s="5"/>
      <c r="W41" s="5"/>
      <c r="X41" s="5"/>
      <c r="Y41" s="5"/>
      <c r="Z41" s="5"/>
      <c r="AA41" s="5"/>
      <c r="AB41" s="5"/>
      <c r="AC41" s="5"/>
      <c r="AD41" s="5"/>
      <c r="AE41" s="8"/>
      <c r="AG41" s="103">
        <v>0.416666666666668</v>
      </c>
    </row>
    <row r="42" spans="1:33" ht="15.75" customHeight="1">
      <c r="A42" s="5"/>
      <c r="B42" s="120"/>
      <c r="C42" s="73"/>
      <c r="D42" s="73"/>
      <c r="E42" s="73"/>
      <c r="F42" s="73"/>
      <c r="G42" s="73"/>
      <c r="H42" s="73"/>
      <c r="I42" s="73"/>
      <c r="J42" s="73"/>
      <c r="K42" s="73"/>
      <c r="L42" s="73"/>
      <c r="M42" s="71"/>
      <c r="N42" s="71"/>
      <c r="O42" s="71"/>
      <c r="P42" s="73"/>
      <c r="Q42" s="73"/>
      <c r="R42" s="5"/>
      <c r="S42" s="5"/>
      <c r="T42" s="5"/>
      <c r="U42" s="5"/>
      <c r="V42" s="5"/>
      <c r="W42" s="5"/>
      <c r="X42" s="5"/>
      <c r="Y42" s="5"/>
      <c r="Z42" s="5"/>
      <c r="AA42" s="5"/>
      <c r="AB42" s="5"/>
      <c r="AC42" s="5"/>
      <c r="AD42" s="5"/>
      <c r="AE42" s="8"/>
      <c r="AG42" s="103">
        <v>0.42013888888889</v>
      </c>
    </row>
    <row r="43" spans="1:33" ht="15.75" customHeight="1">
      <c r="A43" s="5"/>
      <c r="B43" s="120"/>
      <c r="C43" s="73"/>
      <c r="D43" s="73"/>
      <c r="E43" s="73"/>
      <c r="F43" s="73"/>
      <c r="G43" s="73"/>
      <c r="H43" s="73"/>
      <c r="I43" s="73"/>
      <c r="J43" s="73"/>
      <c r="K43" s="73"/>
      <c r="L43" s="73"/>
      <c r="M43" s="71"/>
      <c r="N43" s="71"/>
      <c r="O43" s="71"/>
      <c r="P43" s="73"/>
      <c r="Q43" s="73"/>
      <c r="R43" s="5"/>
      <c r="S43" s="5"/>
      <c r="T43" s="5"/>
      <c r="U43" s="5"/>
      <c r="V43" s="5"/>
      <c r="W43" s="5"/>
      <c r="X43" s="5"/>
      <c r="Y43" s="5"/>
      <c r="Z43" s="5"/>
      <c r="AA43" s="5"/>
      <c r="AB43" s="5"/>
      <c r="AC43" s="5"/>
      <c r="AD43" s="5"/>
      <c r="AE43" s="8"/>
      <c r="AG43" s="103">
        <v>0.423611111111112</v>
      </c>
    </row>
    <row r="44" spans="1:33" ht="15.75" customHeight="1">
      <c r="A44" s="5"/>
      <c r="B44" s="120"/>
      <c r="C44" s="73"/>
      <c r="D44" s="73"/>
      <c r="E44" s="73"/>
      <c r="F44" s="73"/>
      <c r="G44" s="73"/>
      <c r="H44" s="73"/>
      <c r="I44" s="73"/>
      <c r="J44" s="73"/>
      <c r="K44" s="73"/>
      <c r="L44" s="73"/>
      <c r="M44" s="71"/>
      <c r="N44" s="71"/>
      <c r="O44" s="71"/>
      <c r="P44" s="73"/>
      <c r="Q44" s="73"/>
      <c r="R44" s="5"/>
      <c r="S44" s="5"/>
      <c r="T44" s="5"/>
      <c r="U44" s="5"/>
      <c r="V44" s="5"/>
      <c r="W44" s="5"/>
      <c r="X44" s="5"/>
      <c r="Y44" s="5"/>
      <c r="Z44" s="5"/>
      <c r="AA44" s="5"/>
      <c r="AB44" s="5"/>
      <c r="AC44" s="5"/>
      <c r="AD44" s="5"/>
      <c r="AE44" s="8"/>
      <c r="AG44" s="103">
        <v>0.427083333333334</v>
      </c>
    </row>
    <row r="45" spans="1:33" ht="15.75" customHeight="1">
      <c r="A45" s="5"/>
      <c r="B45" s="120"/>
      <c r="C45" s="73"/>
      <c r="D45" s="73"/>
      <c r="E45" s="73"/>
      <c r="F45" s="73"/>
      <c r="G45" s="73"/>
      <c r="H45" s="73"/>
      <c r="I45" s="73"/>
      <c r="J45" s="73"/>
      <c r="K45" s="73"/>
      <c r="L45" s="73"/>
      <c r="M45" s="71"/>
      <c r="N45" s="71"/>
      <c r="O45" s="71"/>
      <c r="P45" s="73"/>
      <c r="Q45" s="73"/>
      <c r="R45" s="5"/>
      <c r="S45" s="5"/>
      <c r="T45" s="5"/>
      <c r="U45" s="5"/>
      <c r="V45" s="5"/>
      <c r="W45" s="5"/>
      <c r="X45" s="5"/>
      <c r="Y45" s="5"/>
      <c r="Z45" s="5"/>
      <c r="AA45" s="5"/>
      <c r="AB45" s="5"/>
      <c r="AC45" s="5"/>
      <c r="AD45" s="5"/>
      <c r="AE45" s="8"/>
      <c r="AG45" s="103">
        <v>0.430555555555557</v>
      </c>
    </row>
    <row r="46" spans="1:33" ht="15.75" customHeight="1">
      <c r="A46" s="5"/>
      <c r="B46" s="120"/>
      <c r="C46" s="73"/>
      <c r="D46" s="73"/>
      <c r="E46" s="73"/>
      <c r="F46" s="73"/>
      <c r="G46" s="73"/>
      <c r="H46" s="73"/>
      <c r="I46" s="73"/>
      <c r="J46" s="73"/>
      <c r="K46" s="73"/>
      <c r="L46" s="73"/>
      <c r="M46" s="71"/>
      <c r="N46" s="71"/>
      <c r="O46" s="71"/>
      <c r="P46" s="73"/>
      <c r="Q46" s="73"/>
      <c r="R46" s="5"/>
      <c r="S46" s="5"/>
      <c r="T46" s="5"/>
      <c r="U46" s="5"/>
      <c r="V46" s="5"/>
      <c r="W46" s="5"/>
      <c r="X46" s="5"/>
      <c r="Y46" s="5"/>
      <c r="Z46" s="5"/>
      <c r="AA46" s="5"/>
      <c r="AB46" s="5"/>
      <c r="AC46" s="5"/>
      <c r="AD46" s="5"/>
      <c r="AE46" s="8"/>
      <c r="AG46" s="103">
        <v>0.434027777777779</v>
      </c>
    </row>
    <row r="47" spans="1:33" ht="15.75" customHeight="1">
      <c r="A47" s="5"/>
      <c r="B47" s="120"/>
      <c r="C47" s="73"/>
      <c r="D47" s="73"/>
      <c r="E47" s="73"/>
      <c r="F47" s="73"/>
      <c r="G47" s="73"/>
      <c r="H47" s="73"/>
      <c r="I47" s="73"/>
      <c r="J47" s="73"/>
      <c r="K47" s="73"/>
      <c r="L47" s="73"/>
      <c r="M47" s="71"/>
      <c r="N47" s="71"/>
      <c r="O47" s="71"/>
      <c r="P47" s="73"/>
      <c r="Q47" s="73"/>
      <c r="R47" s="5"/>
      <c r="S47" s="5"/>
      <c r="T47" s="5"/>
      <c r="U47" s="5"/>
      <c r="V47" s="5"/>
      <c r="W47" s="5"/>
      <c r="X47" s="5"/>
      <c r="Y47" s="5"/>
      <c r="Z47" s="5"/>
      <c r="AA47" s="5"/>
      <c r="AB47" s="5"/>
      <c r="AC47" s="5"/>
      <c r="AD47" s="5"/>
      <c r="AE47" s="8"/>
      <c r="AG47" s="103">
        <v>0.437500000000001</v>
      </c>
    </row>
    <row r="48" spans="1:33" ht="15.75" customHeight="1">
      <c r="A48" s="5"/>
      <c r="B48" s="120"/>
      <c r="C48" s="73"/>
      <c r="D48" s="73"/>
      <c r="E48" s="73"/>
      <c r="F48" s="73"/>
      <c r="G48" s="73"/>
      <c r="H48" s="73"/>
      <c r="I48" s="73"/>
      <c r="J48" s="73"/>
      <c r="K48" s="73"/>
      <c r="L48" s="73"/>
      <c r="M48" s="71"/>
      <c r="N48" s="71"/>
      <c r="O48" s="71"/>
      <c r="P48" s="73"/>
      <c r="Q48" s="73"/>
      <c r="R48" s="5"/>
      <c r="S48" s="5"/>
      <c r="T48" s="5"/>
      <c r="U48" s="5"/>
      <c r="V48" s="5"/>
      <c r="W48" s="5"/>
      <c r="X48" s="5"/>
      <c r="Y48" s="5"/>
      <c r="Z48" s="5"/>
      <c r="AA48" s="5"/>
      <c r="AB48" s="5"/>
      <c r="AC48" s="5"/>
      <c r="AD48" s="5"/>
      <c r="AE48" s="8"/>
      <c r="AG48" s="103">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3">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3">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3">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3">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3">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3">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3">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3">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3">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3">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3">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3">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3">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3">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3">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3">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3">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3">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3">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3">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3">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3">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3">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3">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3">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3">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3">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3">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3">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3">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3">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3">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3">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3">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3">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3">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3">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3">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3">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3">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3">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3">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3">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3">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3">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3">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3">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3">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3">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3">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3">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3">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3">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3">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3">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3">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3">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3">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3">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3">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3">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3">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3">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3">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3">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3">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3">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3">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3">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3">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3">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3">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3">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3">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3">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3">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3">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3">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3">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3">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3">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3">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3">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3">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3">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3">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3">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3">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3">
        <v>0.750000000000005</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3">
        <v>0.753472222222227</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3">
        <v>0.756944444444449</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3">
        <v>0.760416666666672</v>
      </c>
    </row>
    <row r="141" spans="1:33" ht="13.5">
      <c r="A141" s="5"/>
      <c r="AD141" s="5"/>
      <c r="AG141" s="103">
        <v>0.763888888888894</v>
      </c>
    </row>
    <row r="142" ht="13.5">
      <c r="AG142" s="103">
        <v>0.767361111111116</v>
      </c>
    </row>
    <row r="143" ht="13.5">
      <c r="AG143" s="103">
        <v>0.770833333333338</v>
      </c>
    </row>
    <row r="144" ht="13.5">
      <c r="AG144" s="103">
        <v>0.774305555555561</v>
      </c>
    </row>
    <row r="145" ht="13.5">
      <c r="AG145" s="103">
        <v>0.777777777777783</v>
      </c>
    </row>
    <row r="146" ht="13.5">
      <c r="AG146" s="103">
        <v>0.781250000000005</v>
      </c>
    </row>
    <row r="147" ht="13.5">
      <c r="AG147" s="103">
        <v>0.784722222222228</v>
      </c>
    </row>
    <row r="148" ht="13.5">
      <c r="AG148" s="103">
        <v>0.78819444444445</v>
      </c>
    </row>
    <row r="149" ht="13.5">
      <c r="AG149" s="103">
        <v>0.791666666666672</v>
      </c>
    </row>
  </sheetData>
  <sheetProtection/>
  <mergeCells count="94">
    <mergeCell ref="C28:O28"/>
    <mergeCell ref="P28:R28"/>
    <mergeCell ref="S28:U28"/>
    <mergeCell ref="V28:X28"/>
    <mergeCell ref="Y28:AC28"/>
    <mergeCell ref="C26:O26"/>
    <mergeCell ref="P26:R26"/>
    <mergeCell ref="S26:U26"/>
    <mergeCell ref="V26:X26"/>
    <mergeCell ref="Y26:AC26"/>
    <mergeCell ref="S25:U25"/>
    <mergeCell ref="V25:X25"/>
    <mergeCell ref="Y25:AC25"/>
    <mergeCell ref="C27:O27"/>
    <mergeCell ref="P27:R27"/>
    <mergeCell ref="S27:U27"/>
    <mergeCell ref="V27:X27"/>
    <mergeCell ref="Y27:AC27"/>
    <mergeCell ref="AK18:AL18"/>
    <mergeCell ref="Y20:AC20"/>
    <mergeCell ref="V22:X22"/>
    <mergeCell ref="S19:U19"/>
    <mergeCell ref="C24:O24"/>
    <mergeCell ref="P24:R24"/>
    <mergeCell ref="S24:U24"/>
    <mergeCell ref="V24:X24"/>
    <mergeCell ref="Y24:AC24"/>
    <mergeCell ref="C21:O21"/>
    <mergeCell ref="C23:O23"/>
    <mergeCell ref="S23:U23"/>
    <mergeCell ref="P22:R22"/>
    <mergeCell ref="Y23:AC23"/>
    <mergeCell ref="Y29:AC29"/>
    <mergeCell ref="V23:X23"/>
    <mergeCell ref="V29:X29"/>
    <mergeCell ref="Y22:AC22"/>
    <mergeCell ref="C25:O25"/>
    <mergeCell ref="P25:R25"/>
    <mergeCell ref="Y21:AC21"/>
    <mergeCell ref="C29:O29"/>
    <mergeCell ref="S29:U29"/>
    <mergeCell ref="P29:R29"/>
    <mergeCell ref="C19:O19"/>
    <mergeCell ref="C20:O20"/>
    <mergeCell ref="P20:R20"/>
    <mergeCell ref="P21:R21"/>
    <mergeCell ref="V19:X19"/>
    <mergeCell ref="C22:O22"/>
    <mergeCell ref="AH16:AH17"/>
    <mergeCell ref="AK16:AL16"/>
    <mergeCell ref="AM16:AN16"/>
    <mergeCell ref="AI16:AJ16"/>
    <mergeCell ref="S18:U18"/>
    <mergeCell ref="V18:X18"/>
    <mergeCell ref="Y18:AC18"/>
    <mergeCell ref="AI18:AJ18"/>
    <mergeCell ref="S16:U17"/>
    <mergeCell ref="AM18:AN18"/>
    <mergeCell ref="S20:U20"/>
    <mergeCell ref="V20:X20"/>
    <mergeCell ref="S22:U22"/>
    <mergeCell ref="S21:U21"/>
    <mergeCell ref="V21:X21"/>
    <mergeCell ref="P23:R23"/>
    <mergeCell ref="B13:C14"/>
    <mergeCell ref="E13:U13"/>
    <mergeCell ref="E14:U14"/>
    <mergeCell ref="R11:U11"/>
    <mergeCell ref="B3:AC3"/>
    <mergeCell ref="R10:U10"/>
    <mergeCell ref="E11:I11"/>
    <mergeCell ref="B6:C6"/>
    <mergeCell ref="B7:C7"/>
    <mergeCell ref="B10:C11"/>
    <mergeCell ref="D6:AC6"/>
    <mergeCell ref="Y13:AC14"/>
    <mergeCell ref="V13:X14"/>
    <mergeCell ref="V10:X11"/>
    <mergeCell ref="Y10:AC11"/>
    <mergeCell ref="D7:AC7"/>
    <mergeCell ref="M11:P11"/>
    <mergeCell ref="E10:I10"/>
    <mergeCell ref="M10:P10"/>
    <mergeCell ref="J10:K11"/>
    <mergeCell ref="B31:AC31"/>
    <mergeCell ref="B32:AC32"/>
    <mergeCell ref="B16:O17"/>
    <mergeCell ref="Y19:AC19"/>
    <mergeCell ref="P16:R17"/>
    <mergeCell ref="P18:R18"/>
    <mergeCell ref="P19:R19"/>
    <mergeCell ref="B18:O18"/>
    <mergeCell ref="V16:X17"/>
    <mergeCell ref="Y16:AC17"/>
  </mergeCells>
  <dataValidations count="3">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31"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row>
    <row r="6" spans="1:31"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row>
    <row r="7" spans="1:31" s="71" customFormat="1" ht="31.5" customHeight="1">
      <c r="A7" s="76"/>
      <c r="B7" s="320" t="s">
        <v>194</v>
      </c>
      <c r="C7" s="320"/>
      <c r="D7" s="297" t="str">
        <f>'シート2-介護保険・包括ｼｽﾃﾑ展開'!D7:AC7</f>
        <v>①介護保険制度及び地域包括ケアシステムの今後の展開</v>
      </c>
      <c r="E7" s="297"/>
      <c r="F7" s="297"/>
      <c r="G7" s="297"/>
      <c r="H7" s="297"/>
      <c r="I7" s="297"/>
      <c r="J7" s="297"/>
      <c r="K7" s="297"/>
      <c r="L7" s="297"/>
      <c r="M7" s="297"/>
      <c r="N7" s="297"/>
      <c r="O7" s="297"/>
      <c r="P7" s="297"/>
      <c r="Q7" s="297"/>
      <c r="R7" s="297"/>
      <c r="S7" s="297"/>
      <c r="T7" s="297"/>
      <c r="U7" s="297"/>
      <c r="V7" s="297"/>
      <c r="W7" s="297"/>
      <c r="X7" s="297"/>
      <c r="Y7" s="297"/>
      <c r="Z7" s="297"/>
      <c r="AA7" s="297"/>
      <c r="AB7" s="297"/>
      <c r="AC7" s="298"/>
      <c r="AE7" s="73"/>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73">
        <v>43014</v>
      </c>
      <c r="F10" s="374"/>
      <c r="G10" s="374"/>
      <c r="H10" s="374"/>
      <c r="I10" s="375"/>
      <c r="J10" s="296" t="s">
        <v>29</v>
      </c>
      <c r="K10" s="227"/>
      <c r="L10" s="84">
        <v>1</v>
      </c>
      <c r="M10" s="376">
        <f>IF(ISBLANK('シート2-介護保険・包括ｼｽﾃﾑ展開'!M10),"",'シート2-介護保険・包括ｼｽﾃﾑ展開'!M10)</f>
        <v>0.395833333333334</v>
      </c>
      <c r="N10" s="377"/>
      <c r="O10" s="377"/>
      <c r="P10" s="378"/>
      <c r="Q10" s="85" t="s">
        <v>1</v>
      </c>
      <c r="R10" s="376">
        <f>IF(ISBLANK('シート2-介護保険・包括ｼｽﾃﾑ展開'!R10),"",'シート2-介護保険・包括ｼｽﾃﾑ展開'!R10)</f>
        <v>0.60416666666667</v>
      </c>
      <c r="S10" s="379"/>
      <c r="T10" s="379"/>
      <c r="U10" s="380"/>
      <c r="V10" s="296" t="s">
        <v>2</v>
      </c>
      <c r="W10" s="227"/>
      <c r="X10" s="227"/>
      <c r="Y10" s="289">
        <f>IF(ISBLANK(シート1!N7),"",シート1!N7)</f>
      </c>
      <c r="Z10" s="290"/>
      <c r="AA10" s="290"/>
      <c r="AB10" s="290"/>
      <c r="AC10" s="291"/>
      <c r="AE10" s="73"/>
    </row>
    <row r="11" spans="2:31" s="71" customFormat="1" ht="18.75" customHeight="1" thickBot="1">
      <c r="B11" s="248"/>
      <c r="C11" s="248"/>
      <c r="D11" s="86">
        <v>2</v>
      </c>
      <c r="E11" s="381"/>
      <c r="F11" s="382"/>
      <c r="G11" s="382"/>
      <c r="H11" s="382"/>
      <c r="I11" s="383"/>
      <c r="J11" s="296"/>
      <c r="K11" s="227"/>
      <c r="L11" s="84">
        <v>2</v>
      </c>
      <c r="M11" s="384">
        <f>IF(ISBLANK('シート2-介護保険・包括ｼｽﾃﾑ展開'!M11),"",'シート2-介護保険・包括ｼｽﾃﾑ展開'!M11)</f>
      </c>
      <c r="N11" s="385"/>
      <c r="O11" s="385"/>
      <c r="P11" s="386"/>
      <c r="Q11" s="85" t="s">
        <v>1</v>
      </c>
      <c r="R11" s="384">
        <f>IF(ISBLANK('シート2-介護保険・包括ｼｽﾃﾑ展開'!R11),"",'シート2-介護保険・包括ｼｽﾃﾑ展開'!R11)</f>
      </c>
      <c r="S11" s="385"/>
      <c r="T11" s="385"/>
      <c r="U11" s="386"/>
      <c r="V11" s="296"/>
      <c r="W11" s="227"/>
      <c r="X11" s="227"/>
      <c r="Y11" s="292"/>
      <c r="Z11" s="293"/>
      <c r="AA11" s="293"/>
      <c r="AB11" s="293"/>
      <c r="AC11" s="294"/>
      <c r="AD11" s="87"/>
      <c r="AE11" s="87"/>
    </row>
    <row r="12" spans="2:38"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G12" s="71"/>
      <c r="AH12" s="71"/>
      <c r="AL12" s="71"/>
    </row>
    <row r="13" spans="2:29" s="71" customFormat="1" ht="18.75" customHeight="1">
      <c r="B13" s="248" t="s">
        <v>3</v>
      </c>
      <c r="C13" s="248"/>
      <c r="D13" s="83">
        <v>1</v>
      </c>
      <c r="E13" s="387" t="str">
        <f>IF(ISBLANK('シート2-介護保険・包括ｼｽﾃﾑ展開'!E13),"",'シート2-介護保険・包括ｼｽﾃﾑ展開'!E13)</f>
        <v>昌賢学園まえばしホール（前橋市民文化会館）</v>
      </c>
      <c r="F13" s="388"/>
      <c r="G13" s="388"/>
      <c r="H13" s="388"/>
      <c r="I13" s="388"/>
      <c r="J13" s="388"/>
      <c r="K13" s="388"/>
      <c r="L13" s="388"/>
      <c r="M13" s="388"/>
      <c r="N13" s="388"/>
      <c r="O13" s="388"/>
      <c r="P13" s="388"/>
      <c r="Q13" s="388"/>
      <c r="R13" s="388"/>
      <c r="S13" s="388"/>
      <c r="T13" s="388"/>
      <c r="U13" s="389"/>
      <c r="V13" s="295" t="s">
        <v>237</v>
      </c>
      <c r="W13" s="227"/>
      <c r="X13" s="228"/>
      <c r="Y13" s="289">
        <f>IF(ISBLANK(シート1!N9),"",シート1!N9)</f>
      </c>
      <c r="Z13" s="290"/>
      <c r="AA13" s="290"/>
      <c r="AB13" s="290"/>
      <c r="AC13" s="291"/>
    </row>
    <row r="14" spans="2:29" s="71" customFormat="1" ht="18.75" customHeight="1" thickBot="1">
      <c r="B14" s="248"/>
      <c r="C14" s="248"/>
      <c r="D14" s="86">
        <v>2</v>
      </c>
      <c r="E14" s="390">
        <f>IF(ISBLANK('シート2-介護保険・包括ｼｽﾃﾑ展開'!E14),"",'シート2-介護保険・包括ｼｽﾃﾑ展開'!E14)</f>
      </c>
      <c r="F14" s="391"/>
      <c r="G14" s="391"/>
      <c r="H14" s="391"/>
      <c r="I14" s="391"/>
      <c r="J14" s="391"/>
      <c r="K14" s="391"/>
      <c r="L14" s="391"/>
      <c r="M14" s="391"/>
      <c r="N14" s="391"/>
      <c r="O14" s="391"/>
      <c r="P14" s="391"/>
      <c r="Q14" s="391"/>
      <c r="R14" s="391"/>
      <c r="S14" s="391"/>
      <c r="T14" s="391"/>
      <c r="U14" s="392"/>
      <c r="V14" s="296"/>
      <c r="W14" s="227"/>
      <c r="X14" s="228"/>
      <c r="Y14" s="292"/>
      <c r="Z14" s="293"/>
      <c r="AA14" s="293"/>
      <c r="AB14" s="293"/>
      <c r="AC14" s="294"/>
    </row>
    <row r="15" spans="2:29" s="71" customFormat="1" ht="13.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2:29" s="71" customFormat="1" ht="13.5" customHeight="1">
      <c r="B16" s="264" t="s">
        <v>32</v>
      </c>
      <c r="C16" s="265"/>
      <c r="D16" s="265"/>
      <c r="E16" s="265"/>
      <c r="F16" s="265"/>
      <c r="G16" s="265"/>
      <c r="H16" s="265"/>
      <c r="I16" s="265"/>
      <c r="J16" s="265" t="s">
        <v>113</v>
      </c>
      <c r="K16" s="265"/>
      <c r="L16" s="265"/>
      <c r="M16" s="265"/>
      <c r="N16" s="265"/>
      <c r="O16" s="265"/>
      <c r="P16" s="265"/>
      <c r="Q16" s="265"/>
      <c r="R16" s="265"/>
      <c r="S16" s="265"/>
      <c r="T16" s="265"/>
      <c r="U16" s="265"/>
      <c r="V16" s="265"/>
      <c r="W16" s="265"/>
      <c r="X16" s="265"/>
      <c r="Y16" s="265"/>
      <c r="Z16" s="265"/>
      <c r="AA16" s="265"/>
      <c r="AB16" s="265"/>
      <c r="AC16" s="266"/>
    </row>
    <row r="17" spans="2:29" s="71" customFormat="1" ht="14.25" thickBot="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5"/>
    </row>
    <row r="18" spans="2:29" s="71" customFormat="1" ht="129.75" customHeight="1">
      <c r="B18" s="145" t="s">
        <v>70</v>
      </c>
      <c r="C18" s="406" t="s">
        <v>115</v>
      </c>
      <c r="D18" s="406"/>
      <c r="E18" s="406"/>
      <c r="F18" s="406"/>
      <c r="G18" s="406"/>
      <c r="H18" s="406"/>
      <c r="I18" s="407"/>
      <c r="J18" s="408"/>
      <c r="K18" s="409"/>
      <c r="L18" s="409"/>
      <c r="M18" s="409"/>
      <c r="N18" s="409"/>
      <c r="O18" s="409"/>
      <c r="P18" s="409"/>
      <c r="Q18" s="409"/>
      <c r="R18" s="409"/>
      <c r="S18" s="409"/>
      <c r="T18" s="409"/>
      <c r="U18" s="409"/>
      <c r="V18" s="409"/>
      <c r="W18" s="409"/>
      <c r="X18" s="409"/>
      <c r="Y18" s="409"/>
      <c r="Z18" s="409"/>
      <c r="AA18" s="409"/>
      <c r="AB18" s="409"/>
      <c r="AC18" s="410"/>
    </row>
    <row r="19" spans="2:29" s="71" customFormat="1" ht="129.75" customHeight="1">
      <c r="B19" s="146" t="s">
        <v>124</v>
      </c>
      <c r="C19" s="393" t="s">
        <v>114</v>
      </c>
      <c r="D19" s="393"/>
      <c r="E19" s="393"/>
      <c r="F19" s="393"/>
      <c r="G19" s="393"/>
      <c r="H19" s="393"/>
      <c r="I19" s="394"/>
      <c r="J19" s="395"/>
      <c r="K19" s="396"/>
      <c r="L19" s="396"/>
      <c r="M19" s="396"/>
      <c r="N19" s="396"/>
      <c r="O19" s="396"/>
      <c r="P19" s="396"/>
      <c r="Q19" s="396"/>
      <c r="R19" s="396"/>
      <c r="S19" s="396"/>
      <c r="T19" s="396"/>
      <c r="U19" s="396"/>
      <c r="V19" s="396"/>
      <c r="W19" s="396"/>
      <c r="X19" s="396"/>
      <c r="Y19" s="396"/>
      <c r="Z19" s="396"/>
      <c r="AA19" s="396"/>
      <c r="AB19" s="396"/>
      <c r="AC19" s="397"/>
    </row>
    <row r="20" spans="2:29" s="71" customFormat="1" ht="129.75" customHeight="1">
      <c r="B20" s="146" t="s">
        <v>125</v>
      </c>
      <c r="C20" s="393" t="s">
        <v>195</v>
      </c>
      <c r="D20" s="393"/>
      <c r="E20" s="393"/>
      <c r="F20" s="393"/>
      <c r="G20" s="393"/>
      <c r="H20" s="393"/>
      <c r="I20" s="394"/>
      <c r="J20" s="395"/>
      <c r="K20" s="396"/>
      <c r="L20" s="396"/>
      <c r="M20" s="396"/>
      <c r="N20" s="396"/>
      <c r="O20" s="396"/>
      <c r="P20" s="396"/>
      <c r="Q20" s="396"/>
      <c r="R20" s="396"/>
      <c r="S20" s="396"/>
      <c r="T20" s="396"/>
      <c r="U20" s="396"/>
      <c r="V20" s="396"/>
      <c r="W20" s="396"/>
      <c r="X20" s="396"/>
      <c r="Y20" s="396"/>
      <c r="Z20" s="396"/>
      <c r="AA20" s="396"/>
      <c r="AB20" s="396"/>
      <c r="AC20" s="397"/>
    </row>
    <row r="21" spans="2:29" s="71" customFormat="1" ht="129.75" customHeight="1" thickBot="1">
      <c r="B21" s="147" t="s">
        <v>164</v>
      </c>
      <c r="C21" s="398" t="s">
        <v>196</v>
      </c>
      <c r="D21" s="398"/>
      <c r="E21" s="398"/>
      <c r="F21" s="398"/>
      <c r="G21" s="398"/>
      <c r="H21" s="398"/>
      <c r="I21" s="399"/>
      <c r="J21" s="400"/>
      <c r="K21" s="401"/>
      <c r="L21" s="401"/>
      <c r="M21" s="401"/>
      <c r="N21" s="401"/>
      <c r="O21" s="401"/>
      <c r="P21" s="401"/>
      <c r="Q21" s="401"/>
      <c r="R21" s="401"/>
      <c r="S21" s="401"/>
      <c r="T21" s="401"/>
      <c r="U21" s="401"/>
      <c r="V21" s="401"/>
      <c r="W21" s="401"/>
      <c r="X21" s="401"/>
      <c r="Y21" s="401"/>
      <c r="Z21" s="401"/>
      <c r="AA21" s="401"/>
      <c r="AB21" s="401"/>
      <c r="AC21" s="402"/>
    </row>
    <row r="22" s="71"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BB144"/>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40"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c r="AF5" s="79"/>
      <c r="AG5" s="79"/>
      <c r="AH5" s="79"/>
      <c r="AI5" s="79"/>
      <c r="AJ5" s="79"/>
      <c r="AK5" s="79"/>
      <c r="AL5" s="79"/>
      <c r="AM5" s="79"/>
      <c r="AN5" s="79"/>
    </row>
    <row r="6" spans="1:36"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c r="AF6" s="79"/>
      <c r="AG6" s="79"/>
      <c r="AH6" s="79"/>
      <c r="AI6" s="79"/>
      <c r="AJ6" s="79"/>
    </row>
    <row r="7" spans="1:40" s="71" customFormat="1" ht="31.5" customHeight="1">
      <c r="A7" s="76"/>
      <c r="B7" s="320" t="s">
        <v>194</v>
      </c>
      <c r="C7" s="320"/>
      <c r="D7" s="421" t="s">
        <v>228</v>
      </c>
      <c r="E7" s="421"/>
      <c r="F7" s="421"/>
      <c r="G7" s="421"/>
      <c r="H7" s="421"/>
      <c r="I7" s="421"/>
      <c r="J7" s="421"/>
      <c r="K7" s="421"/>
      <c r="L7" s="421"/>
      <c r="M7" s="421"/>
      <c r="N7" s="421"/>
      <c r="O7" s="421"/>
      <c r="P7" s="421"/>
      <c r="Q7" s="421"/>
      <c r="R7" s="421"/>
      <c r="S7" s="421"/>
      <c r="T7" s="421"/>
      <c r="U7" s="421"/>
      <c r="V7" s="421"/>
      <c r="W7" s="421"/>
      <c r="X7" s="421"/>
      <c r="Y7" s="421"/>
      <c r="Z7" s="421"/>
      <c r="AA7" s="421"/>
      <c r="AB7" s="421"/>
      <c r="AC7" s="422"/>
      <c r="AE7" s="73"/>
      <c r="AI7" s="79"/>
      <c r="AJ7" s="79"/>
      <c r="AK7" s="79"/>
      <c r="AL7" s="79"/>
      <c r="AM7" s="79"/>
      <c r="AN7" s="79"/>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02" t="s">
        <v>243</v>
      </c>
      <c r="F10" s="303"/>
      <c r="G10" s="303"/>
      <c r="H10" s="303"/>
      <c r="I10" s="304"/>
      <c r="J10" s="296" t="s">
        <v>29</v>
      </c>
      <c r="K10" s="227"/>
      <c r="L10" s="84">
        <v>1</v>
      </c>
      <c r="M10" s="305">
        <v>0.3958333333333333</v>
      </c>
      <c r="N10" s="306"/>
      <c r="O10" s="306"/>
      <c r="P10" s="307"/>
      <c r="Q10" s="85" t="s">
        <v>1</v>
      </c>
      <c r="R10" s="305">
        <v>0.6041666666666666</v>
      </c>
      <c r="S10" s="314"/>
      <c r="T10" s="314"/>
      <c r="U10" s="315"/>
      <c r="V10" s="296" t="s">
        <v>2</v>
      </c>
      <c r="W10" s="227"/>
      <c r="X10" s="227"/>
      <c r="Y10" s="289">
        <f>IF(ISBLANK(シート1!N7),"",シート1!N7)</f>
      </c>
      <c r="Z10" s="290"/>
      <c r="AA10" s="290"/>
      <c r="AB10" s="290"/>
      <c r="AC10" s="291"/>
      <c r="AE10" s="73"/>
    </row>
    <row r="11" spans="2:35" s="71" customFormat="1" ht="18.75" customHeight="1" thickBot="1">
      <c r="B11" s="248"/>
      <c r="C11" s="248"/>
      <c r="D11" s="86">
        <v>2</v>
      </c>
      <c r="E11" s="316" t="s">
        <v>244</v>
      </c>
      <c r="F11" s="317"/>
      <c r="G11" s="317"/>
      <c r="H11" s="317"/>
      <c r="I11" s="318"/>
      <c r="J11" s="296"/>
      <c r="K11" s="227"/>
      <c r="L11" s="84">
        <v>2</v>
      </c>
      <c r="M11" s="299"/>
      <c r="N11" s="300"/>
      <c r="O11" s="300"/>
      <c r="P11" s="301"/>
      <c r="Q11" s="85" t="s">
        <v>1</v>
      </c>
      <c r="R11" s="299"/>
      <c r="S11" s="300"/>
      <c r="T11" s="300"/>
      <c r="U11" s="301"/>
      <c r="V11" s="296"/>
      <c r="W11" s="227"/>
      <c r="X11" s="227"/>
      <c r="Y11" s="292"/>
      <c r="Z11" s="293"/>
      <c r="AA11" s="293"/>
      <c r="AB11" s="293"/>
      <c r="AC11" s="294"/>
      <c r="AD11" s="87"/>
      <c r="AE11" s="87"/>
      <c r="AF11" s="87"/>
      <c r="AG11" s="87"/>
      <c r="AI11" s="73"/>
    </row>
    <row r="12" spans="2:33"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F12" s="71"/>
      <c r="AG12" s="71"/>
    </row>
    <row r="13" spans="2:29" s="71" customFormat="1" ht="18.75" customHeight="1">
      <c r="B13" s="248" t="s">
        <v>3</v>
      </c>
      <c r="C13" s="248"/>
      <c r="D13" s="83">
        <v>1</v>
      </c>
      <c r="E13" s="308" t="s">
        <v>239</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11"/>
      <c r="F14" s="312"/>
      <c r="G14" s="312"/>
      <c r="H14" s="312"/>
      <c r="I14" s="312"/>
      <c r="J14" s="312"/>
      <c r="K14" s="312"/>
      <c r="L14" s="312"/>
      <c r="M14" s="312"/>
      <c r="N14" s="312"/>
      <c r="O14" s="312"/>
      <c r="P14" s="312"/>
      <c r="Q14" s="312"/>
      <c r="R14" s="312"/>
      <c r="S14" s="312"/>
      <c r="T14" s="312"/>
      <c r="U14" s="313"/>
      <c r="V14" s="296"/>
      <c r="W14" s="227"/>
      <c r="X14" s="228"/>
      <c r="Y14" s="292"/>
      <c r="Z14" s="293"/>
      <c r="AA14" s="293"/>
      <c r="AB14" s="293"/>
      <c r="AC14" s="294"/>
    </row>
    <row r="15" spans="2:29" s="71" customFormat="1" ht="14.2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40" s="71" customFormat="1" ht="22.5" customHeight="1">
      <c r="A16" s="73"/>
      <c r="B16" s="264" t="s">
        <v>32</v>
      </c>
      <c r="C16" s="265"/>
      <c r="D16" s="265"/>
      <c r="E16" s="265"/>
      <c r="F16" s="265"/>
      <c r="G16" s="265"/>
      <c r="H16" s="265"/>
      <c r="I16" s="265"/>
      <c r="J16" s="265"/>
      <c r="K16" s="265"/>
      <c r="L16" s="265"/>
      <c r="M16" s="265"/>
      <c r="N16" s="265"/>
      <c r="O16" s="266"/>
      <c r="P16" s="272" t="s">
        <v>168</v>
      </c>
      <c r="Q16" s="273"/>
      <c r="R16" s="274"/>
      <c r="S16" s="272" t="s">
        <v>167</v>
      </c>
      <c r="T16" s="273"/>
      <c r="U16" s="274"/>
      <c r="V16" s="272" t="s">
        <v>174</v>
      </c>
      <c r="W16" s="273"/>
      <c r="X16" s="274"/>
      <c r="Y16" s="286" t="s">
        <v>34</v>
      </c>
      <c r="Z16" s="286"/>
      <c r="AA16" s="286"/>
      <c r="AB16" s="286"/>
      <c r="AC16" s="286"/>
      <c r="AD16" s="73"/>
      <c r="AF16" s="93" t="s">
        <v>12</v>
      </c>
      <c r="AG16" s="93" t="s">
        <v>30</v>
      </c>
      <c r="AH16" s="328"/>
      <c r="AI16" s="330" t="s">
        <v>41</v>
      </c>
      <c r="AJ16" s="331"/>
      <c r="AK16" s="330" t="s">
        <v>33</v>
      </c>
      <c r="AL16" s="331"/>
      <c r="AM16" s="330" t="s">
        <v>40</v>
      </c>
      <c r="AN16" s="331"/>
    </row>
    <row r="17" spans="1:40" s="71" customFormat="1" ht="22.5" customHeight="1" thickBot="1">
      <c r="A17" s="73"/>
      <c r="B17" s="267"/>
      <c r="C17" s="268"/>
      <c r="D17" s="268"/>
      <c r="E17" s="268"/>
      <c r="F17" s="268"/>
      <c r="G17" s="268"/>
      <c r="H17" s="268"/>
      <c r="I17" s="268"/>
      <c r="J17" s="268"/>
      <c r="K17" s="268"/>
      <c r="L17" s="268"/>
      <c r="M17" s="268"/>
      <c r="N17" s="268"/>
      <c r="O17" s="269"/>
      <c r="P17" s="275"/>
      <c r="Q17" s="276"/>
      <c r="R17" s="277"/>
      <c r="S17" s="275"/>
      <c r="T17" s="276"/>
      <c r="U17" s="277"/>
      <c r="V17" s="275"/>
      <c r="W17" s="276"/>
      <c r="X17" s="277"/>
      <c r="Y17" s="286"/>
      <c r="Z17" s="286"/>
      <c r="AA17" s="286"/>
      <c r="AB17" s="286"/>
      <c r="AC17" s="286"/>
      <c r="AD17" s="73"/>
      <c r="AF17" s="94"/>
      <c r="AG17" s="95" t="s">
        <v>31</v>
      </c>
      <c r="AH17" s="329"/>
      <c r="AI17" s="96" t="s">
        <v>42</v>
      </c>
      <c r="AJ17" s="97" t="s">
        <v>43</v>
      </c>
      <c r="AK17" s="96" t="s">
        <v>42</v>
      </c>
      <c r="AL17" s="98" t="s">
        <v>43</v>
      </c>
      <c r="AM17" s="99" t="s">
        <v>155</v>
      </c>
      <c r="AN17" s="98" t="s">
        <v>43</v>
      </c>
    </row>
    <row r="18" spans="1:40" s="71" customFormat="1" ht="30" customHeight="1" thickBot="1">
      <c r="A18" s="73"/>
      <c r="B18" s="284" t="s">
        <v>136</v>
      </c>
      <c r="C18" s="285"/>
      <c r="D18" s="285"/>
      <c r="E18" s="285"/>
      <c r="F18" s="285"/>
      <c r="G18" s="285"/>
      <c r="H18" s="285"/>
      <c r="I18" s="285"/>
      <c r="J18" s="285"/>
      <c r="K18" s="285"/>
      <c r="L18" s="285"/>
      <c r="M18" s="285"/>
      <c r="N18" s="285"/>
      <c r="O18" s="285"/>
      <c r="P18" s="278"/>
      <c r="Q18" s="279"/>
      <c r="R18" s="280"/>
      <c r="S18" s="332"/>
      <c r="T18" s="279"/>
      <c r="U18" s="280"/>
      <c r="V18" s="332"/>
      <c r="W18" s="279"/>
      <c r="X18" s="333"/>
      <c r="Y18" s="334"/>
      <c r="Z18" s="335"/>
      <c r="AA18" s="335"/>
      <c r="AB18" s="335"/>
      <c r="AC18" s="335"/>
      <c r="AD18" s="73"/>
      <c r="AF18" s="93" t="s">
        <v>12</v>
      </c>
      <c r="AG18" s="93" t="s">
        <v>30</v>
      </c>
      <c r="AH18" s="100"/>
      <c r="AI18" s="330" t="s">
        <v>41</v>
      </c>
      <c r="AJ18" s="331"/>
      <c r="AK18" s="330" t="s">
        <v>33</v>
      </c>
      <c r="AL18" s="331"/>
      <c r="AM18" s="330" t="s">
        <v>40</v>
      </c>
      <c r="AN18" s="331"/>
    </row>
    <row r="19" spans="1:54" s="71" customFormat="1" ht="63.75" customHeight="1">
      <c r="A19" s="73"/>
      <c r="B19" s="101" t="s">
        <v>35</v>
      </c>
      <c r="C19" s="349" t="s">
        <v>223</v>
      </c>
      <c r="D19" s="350"/>
      <c r="E19" s="350"/>
      <c r="F19" s="350"/>
      <c r="G19" s="350"/>
      <c r="H19" s="350"/>
      <c r="I19" s="350"/>
      <c r="J19" s="350"/>
      <c r="K19" s="350"/>
      <c r="L19" s="350"/>
      <c r="M19" s="350"/>
      <c r="N19" s="350"/>
      <c r="O19" s="411"/>
      <c r="P19" s="415"/>
      <c r="Q19" s="416"/>
      <c r="R19" s="417"/>
      <c r="S19" s="357"/>
      <c r="T19" s="282"/>
      <c r="U19" s="358"/>
      <c r="V19" s="348"/>
      <c r="W19" s="348"/>
      <c r="X19" s="348"/>
      <c r="Y19" s="270"/>
      <c r="Z19" s="270"/>
      <c r="AA19" s="270"/>
      <c r="AB19" s="270"/>
      <c r="AC19" s="271"/>
      <c r="AD19" s="73"/>
      <c r="AF19" s="102" t="s">
        <v>156</v>
      </c>
      <c r="AG19" s="103">
        <v>0.3333333333333333</v>
      </c>
      <c r="AH19" s="104"/>
      <c r="AI19" s="105"/>
      <c r="AJ19" s="106"/>
      <c r="AK19" s="107"/>
      <c r="AL19" s="108"/>
      <c r="AM19" s="107"/>
      <c r="AN19" s="108"/>
      <c r="AP19" s="218"/>
      <c r="AQ19" s="218"/>
      <c r="AR19" s="218"/>
      <c r="AS19" s="218"/>
      <c r="AT19" s="218"/>
      <c r="AU19" s="218"/>
      <c r="AV19" s="218"/>
      <c r="AW19" s="218"/>
      <c r="AX19" s="218"/>
      <c r="AY19" s="218"/>
      <c r="AZ19" s="218"/>
      <c r="BA19" s="218"/>
      <c r="BB19" s="218"/>
    </row>
    <row r="20" spans="1:54" s="71" customFormat="1" ht="41.25" customHeight="1">
      <c r="A20" s="73"/>
      <c r="B20" s="101" t="s">
        <v>36</v>
      </c>
      <c r="C20" s="349" t="s">
        <v>217</v>
      </c>
      <c r="D20" s="350"/>
      <c r="E20" s="350"/>
      <c r="F20" s="350"/>
      <c r="G20" s="350"/>
      <c r="H20" s="350"/>
      <c r="I20" s="350"/>
      <c r="J20" s="350"/>
      <c r="K20" s="350"/>
      <c r="L20" s="350"/>
      <c r="M20" s="350"/>
      <c r="N20" s="350"/>
      <c r="O20" s="411"/>
      <c r="P20" s="412"/>
      <c r="Q20" s="413"/>
      <c r="R20" s="414"/>
      <c r="S20" s="321"/>
      <c r="T20" s="322"/>
      <c r="U20" s="323"/>
      <c r="V20" s="324"/>
      <c r="W20" s="324"/>
      <c r="X20" s="324"/>
      <c r="Y20" s="336"/>
      <c r="Z20" s="336"/>
      <c r="AA20" s="336"/>
      <c r="AB20" s="336"/>
      <c r="AC20" s="337"/>
      <c r="AD20" s="73"/>
      <c r="AF20" s="109" t="s">
        <v>157</v>
      </c>
      <c r="AG20" s="103">
        <v>0.3368055555555556</v>
      </c>
      <c r="AH20" s="104">
        <v>4</v>
      </c>
      <c r="AI20" s="105" t="s">
        <v>158</v>
      </c>
      <c r="AJ20" s="106" t="s">
        <v>45</v>
      </c>
      <c r="AK20" s="105" t="s">
        <v>52</v>
      </c>
      <c r="AL20" s="110" t="s">
        <v>53</v>
      </c>
      <c r="AM20" s="105" t="s">
        <v>54</v>
      </c>
      <c r="AN20" s="110" t="s">
        <v>55</v>
      </c>
      <c r="AP20" s="218"/>
      <c r="AQ20" s="218"/>
      <c r="AR20" s="218"/>
      <c r="AS20" s="218"/>
      <c r="AT20" s="218"/>
      <c r="AU20" s="218"/>
      <c r="AV20" s="218"/>
      <c r="AW20" s="218"/>
      <c r="AX20" s="218"/>
      <c r="AY20" s="218"/>
      <c r="AZ20" s="218"/>
      <c r="BA20" s="218"/>
      <c r="BB20" s="218"/>
    </row>
    <row r="21" spans="1:54" s="71" customFormat="1" ht="41.25" customHeight="1">
      <c r="A21" s="73"/>
      <c r="B21" s="101" t="s">
        <v>37</v>
      </c>
      <c r="C21" s="349" t="s">
        <v>235</v>
      </c>
      <c r="D21" s="350"/>
      <c r="E21" s="350"/>
      <c r="F21" s="350"/>
      <c r="G21" s="350"/>
      <c r="H21" s="350"/>
      <c r="I21" s="350"/>
      <c r="J21" s="350"/>
      <c r="K21" s="350"/>
      <c r="L21" s="350"/>
      <c r="M21" s="350"/>
      <c r="N21" s="350"/>
      <c r="O21" s="350"/>
      <c r="P21" s="412"/>
      <c r="Q21" s="413"/>
      <c r="R21" s="414"/>
      <c r="S21" s="321"/>
      <c r="T21" s="322"/>
      <c r="U21" s="323"/>
      <c r="V21" s="324"/>
      <c r="W21" s="324"/>
      <c r="X21" s="324"/>
      <c r="Y21" s="336"/>
      <c r="Z21" s="336"/>
      <c r="AA21" s="336"/>
      <c r="AB21" s="336"/>
      <c r="AC21" s="337"/>
      <c r="AD21" s="73"/>
      <c r="AF21" s="79"/>
      <c r="AG21" s="103">
        <v>0.340277777777778</v>
      </c>
      <c r="AH21" s="111">
        <v>3</v>
      </c>
      <c r="AI21" s="112" t="s">
        <v>159</v>
      </c>
      <c r="AJ21" s="113" t="s">
        <v>160</v>
      </c>
      <c r="AK21" s="112" t="s">
        <v>56</v>
      </c>
      <c r="AL21" s="114" t="s">
        <v>57</v>
      </c>
      <c r="AM21" s="112" t="s">
        <v>58</v>
      </c>
      <c r="AN21" s="114" t="s">
        <v>59</v>
      </c>
      <c r="AP21" s="218"/>
      <c r="AQ21" s="218"/>
      <c r="AR21" s="218"/>
      <c r="AS21" s="218"/>
      <c r="AT21" s="218"/>
      <c r="AU21" s="218"/>
      <c r="AV21" s="218"/>
      <c r="AW21" s="218"/>
      <c r="AX21" s="218"/>
      <c r="AY21" s="218"/>
      <c r="AZ21" s="218"/>
      <c r="BA21" s="218"/>
      <c r="BB21" s="218"/>
    </row>
    <row r="22" spans="1:40" s="71" customFormat="1" ht="41.25" customHeight="1">
      <c r="A22" s="73"/>
      <c r="B22" s="101" t="s">
        <v>236</v>
      </c>
      <c r="C22" s="349" t="s">
        <v>218</v>
      </c>
      <c r="D22" s="350"/>
      <c r="E22" s="350"/>
      <c r="F22" s="350"/>
      <c r="G22" s="350"/>
      <c r="H22" s="350"/>
      <c r="I22" s="350"/>
      <c r="J22" s="350"/>
      <c r="K22" s="350"/>
      <c r="L22" s="350"/>
      <c r="M22" s="350"/>
      <c r="N22" s="350"/>
      <c r="O22" s="350"/>
      <c r="P22" s="428"/>
      <c r="Q22" s="429"/>
      <c r="R22" s="430"/>
      <c r="S22" s="431"/>
      <c r="T22" s="432"/>
      <c r="U22" s="432"/>
      <c r="V22" s="423"/>
      <c r="W22" s="423"/>
      <c r="X22" s="423"/>
      <c r="Y22" s="426"/>
      <c r="Z22" s="426"/>
      <c r="AA22" s="426"/>
      <c r="AB22" s="426"/>
      <c r="AC22" s="427"/>
      <c r="AD22" s="73"/>
      <c r="AF22" s="79"/>
      <c r="AG22" s="103">
        <v>0.347222222222222</v>
      </c>
      <c r="AH22" s="225">
        <v>2</v>
      </c>
      <c r="AI22" s="116" t="s">
        <v>162</v>
      </c>
      <c r="AJ22" s="97" t="s">
        <v>160</v>
      </c>
      <c r="AK22" s="116" t="s">
        <v>64</v>
      </c>
      <c r="AL22" s="117" t="s">
        <v>65</v>
      </c>
      <c r="AM22" s="116" t="s">
        <v>66</v>
      </c>
      <c r="AN22" s="117" t="s">
        <v>67</v>
      </c>
    </row>
    <row r="23" spans="1:40" s="71" customFormat="1" ht="41.25" customHeight="1" thickBot="1">
      <c r="A23" s="73"/>
      <c r="B23" s="101" t="s">
        <v>192</v>
      </c>
      <c r="C23" s="349" t="s">
        <v>219</v>
      </c>
      <c r="D23" s="350"/>
      <c r="E23" s="350"/>
      <c r="F23" s="350"/>
      <c r="G23" s="350"/>
      <c r="H23" s="350"/>
      <c r="I23" s="350"/>
      <c r="J23" s="350"/>
      <c r="K23" s="350"/>
      <c r="L23" s="350"/>
      <c r="M23" s="350"/>
      <c r="N23" s="350"/>
      <c r="O23" s="350"/>
      <c r="P23" s="418"/>
      <c r="Q23" s="419"/>
      <c r="R23" s="420"/>
      <c r="S23" s="433"/>
      <c r="T23" s="434"/>
      <c r="U23" s="434"/>
      <c r="V23" s="435"/>
      <c r="W23" s="435"/>
      <c r="X23" s="435"/>
      <c r="Y23" s="424"/>
      <c r="Z23" s="424"/>
      <c r="AA23" s="424"/>
      <c r="AB23" s="424"/>
      <c r="AC23" s="425"/>
      <c r="AD23" s="73"/>
      <c r="AF23" s="79"/>
      <c r="AG23" s="103">
        <v>0.350694444444445</v>
      </c>
      <c r="AH23" s="115">
        <v>1</v>
      </c>
      <c r="AI23" s="79"/>
      <c r="AJ23" s="79"/>
      <c r="AK23" s="118"/>
      <c r="AL23" s="79"/>
      <c r="AM23" s="118"/>
      <c r="AN23" s="118"/>
    </row>
    <row r="24" spans="1:40" s="71" customFormat="1" ht="41.25" customHeight="1">
      <c r="A24" s="73"/>
      <c r="B24" s="119"/>
      <c r="C24" s="349"/>
      <c r="D24" s="350"/>
      <c r="E24" s="350"/>
      <c r="F24" s="350"/>
      <c r="G24" s="350"/>
      <c r="H24" s="350"/>
      <c r="I24" s="350"/>
      <c r="J24" s="350"/>
      <c r="K24" s="350"/>
      <c r="L24" s="350"/>
      <c r="M24" s="350"/>
      <c r="N24" s="350"/>
      <c r="O24" s="350"/>
      <c r="P24" s="356"/>
      <c r="Q24" s="356"/>
      <c r="R24" s="356"/>
      <c r="S24" s="359"/>
      <c r="T24" s="360"/>
      <c r="U24" s="360"/>
      <c r="V24" s="361"/>
      <c r="W24" s="362"/>
      <c r="X24" s="362"/>
      <c r="Y24" s="364"/>
      <c r="Z24" s="364"/>
      <c r="AA24" s="364"/>
      <c r="AB24" s="364"/>
      <c r="AC24" s="364"/>
      <c r="AD24" s="73"/>
      <c r="AF24" s="79"/>
      <c r="AG24" s="103">
        <v>0.368055555555556</v>
      </c>
      <c r="AH24" s="118"/>
      <c r="AI24" s="79"/>
      <c r="AJ24" s="79"/>
      <c r="AK24" s="118"/>
      <c r="AL24" s="79"/>
      <c r="AM24" s="118"/>
      <c r="AN24" s="118"/>
    </row>
    <row r="25" spans="1:40" s="71" customFormat="1" ht="41.25" customHeight="1">
      <c r="A25" s="73"/>
      <c r="B25" s="119"/>
      <c r="C25" s="349"/>
      <c r="D25" s="350"/>
      <c r="E25" s="350"/>
      <c r="F25" s="350"/>
      <c r="G25" s="350"/>
      <c r="H25" s="350"/>
      <c r="I25" s="350"/>
      <c r="J25" s="350"/>
      <c r="K25" s="350"/>
      <c r="L25" s="350"/>
      <c r="M25" s="350"/>
      <c r="N25" s="350"/>
      <c r="O25" s="350"/>
      <c r="P25" s="356"/>
      <c r="Q25" s="356"/>
      <c r="R25" s="356"/>
      <c r="S25" s="359"/>
      <c r="T25" s="360"/>
      <c r="U25" s="360"/>
      <c r="V25" s="361"/>
      <c r="W25" s="362"/>
      <c r="X25" s="362"/>
      <c r="Y25" s="364"/>
      <c r="Z25" s="364"/>
      <c r="AA25" s="364"/>
      <c r="AB25" s="364"/>
      <c r="AC25" s="364"/>
      <c r="AD25" s="73"/>
      <c r="AF25" s="79"/>
      <c r="AG25" s="103">
        <v>0.375</v>
      </c>
      <c r="AH25" s="79"/>
      <c r="AI25" s="79"/>
      <c r="AJ25" s="79"/>
      <c r="AK25" s="79"/>
      <c r="AL25" s="79"/>
      <c r="AM25" s="79"/>
      <c r="AN25" s="79"/>
    </row>
    <row r="26" spans="1:40" s="71" customFormat="1" ht="41.25" customHeight="1">
      <c r="A26" s="73"/>
      <c r="B26" s="219"/>
      <c r="C26" s="365"/>
      <c r="D26" s="366"/>
      <c r="E26" s="366"/>
      <c r="F26" s="366"/>
      <c r="G26" s="366"/>
      <c r="H26" s="366"/>
      <c r="I26" s="366"/>
      <c r="J26" s="366"/>
      <c r="K26" s="366"/>
      <c r="L26" s="366"/>
      <c r="M26" s="366"/>
      <c r="N26" s="366"/>
      <c r="O26" s="366"/>
      <c r="P26" s="367"/>
      <c r="Q26" s="367"/>
      <c r="R26" s="367"/>
      <c r="S26" s="368"/>
      <c r="T26" s="369"/>
      <c r="U26" s="369"/>
      <c r="V26" s="370"/>
      <c r="W26" s="371"/>
      <c r="X26" s="371"/>
      <c r="Y26" s="372"/>
      <c r="Z26" s="372"/>
      <c r="AA26" s="372"/>
      <c r="AB26" s="372"/>
      <c r="AC26" s="372"/>
      <c r="AD26" s="73"/>
      <c r="AF26" s="79"/>
      <c r="AG26" s="103">
        <v>0.378472222222223</v>
      </c>
      <c r="AH26" s="79"/>
      <c r="AI26" s="79"/>
      <c r="AJ26" s="79"/>
      <c r="AK26" s="79"/>
      <c r="AL26" s="79"/>
      <c r="AM26" s="79"/>
      <c r="AN26" s="79"/>
    </row>
    <row r="27" spans="1:40" s="218" customFormat="1" ht="41.25" customHeight="1">
      <c r="A27" s="73"/>
      <c r="B27" s="224"/>
      <c r="C27" s="338"/>
      <c r="D27" s="339"/>
      <c r="E27" s="339"/>
      <c r="F27" s="339"/>
      <c r="G27" s="339"/>
      <c r="H27" s="339"/>
      <c r="I27" s="339"/>
      <c r="J27" s="339"/>
      <c r="K27" s="339"/>
      <c r="L27" s="339"/>
      <c r="M27" s="339"/>
      <c r="N27" s="339"/>
      <c r="O27" s="340"/>
      <c r="P27" s="343"/>
      <c r="Q27" s="341"/>
      <c r="R27" s="341"/>
      <c r="S27" s="341"/>
      <c r="T27" s="341"/>
      <c r="U27" s="342"/>
      <c r="V27" s="341"/>
      <c r="W27" s="341"/>
      <c r="X27" s="341"/>
      <c r="Y27" s="354"/>
      <c r="Z27" s="354"/>
      <c r="AA27" s="354"/>
      <c r="AB27" s="354"/>
      <c r="AC27" s="354"/>
      <c r="AD27" s="73"/>
      <c r="AE27" s="121"/>
      <c r="AF27" s="79"/>
      <c r="AG27" s="103">
        <v>0.381944444444445</v>
      </c>
      <c r="AH27" s="79"/>
      <c r="AI27" s="79"/>
      <c r="AJ27" s="79"/>
      <c r="AK27" s="79"/>
      <c r="AL27" s="79"/>
      <c r="AM27" s="79"/>
      <c r="AN27" s="79"/>
    </row>
    <row r="28" spans="1:40" s="218" customFormat="1" ht="8.25" customHeight="1">
      <c r="A28" s="73"/>
      <c r="B28" s="120"/>
      <c r="C28" s="73"/>
      <c r="D28" s="73"/>
      <c r="E28" s="73"/>
      <c r="F28" s="73"/>
      <c r="G28" s="73"/>
      <c r="H28" s="73"/>
      <c r="I28" s="73"/>
      <c r="J28" s="73"/>
      <c r="K28" s="73"/>
      <c r="L28" s="73"/>
      <c r="M28" s="71"/>
      <c r="N28" s="71"/>
      <c r="O28" s="71"/>
      <c r="P28" s="73"/>
      <c r="Q28" s="73"/>
      <c r="R28" s="73"/>
      <c r="S28" s="73"/>
      <c r="T28" s="73"/>
      <c r="U28" s="73"/>
      <c r="V28" s="73"/>
      <c r="W28" s="73"/>
      <c r="X28" s="73"/>
      <c r="Y28" s="73"/>
      <c r="Z28" s="73"/>
      <c r="AA28" s="73"/>
      <c r="AB28" s="73"/>
      <c r="AC28" s="73"/>
      <c r="AD28" s="73"/>
      <c r="AE28" s="121"/>
      <c r="AF28" s="79"/>
      <c r="AG28" s="103">
        <v>0.385416666666667</v>
      </c>
      <c r="AH28" s="79"/>
      <c r="AI28" s="79"/>
      <c r="AJ28" s="79"/>
      <c r="AK28" s="79"/>
      <c r="AL28" s="79"/>
      <c r="AM28" s="79"/>
      <c r="AN28" s="79"/>
    </row>
    <row r="29" spans="1:40" s="218" customFormat="1" ht="15.75" customHeight="1">
      <c r="A29" s="73"/>
      <c r="B29" s="258" t="s">
        <v>230</v>
      </c>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60"/>
      <c r="AD29" s="73"/>
      <c r="AE29" s="121"/>
      <c r="AF29" s="79"/>
      <c r="AG29" s="103">
        <v>0.38888888888889</v>
      </c>
      <c r="AH29" s="79"/>
      <c r="AI29" s="79"/>
      <c r="AJ29" s="79"/>
      <c r="AK29" s="79"/>
      <c r="AL29" s="79"/>
      <c r="AM29" s="79"/>
      <c r="AN29" s="79"/>
    </row>
    <row r="30" spans="1:40" s="218" customFormat="1" ht="15.75" customHeight="1">
      <c r="A30" s="73"/>
      <c r="B30" s="261" t="s">
        <v>231</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3"/>
      <c r="AD30" s="73"/>
      <c r="AE30" s="121"/>
      <c r="AF30" s="79"/>
      <c r="AG30" s="103">
        <v>0.392361111111112</v>
      </c>
      <c r="AH30" s="79"/>
      <c r="AI30" s="79"/>
      <c r="AJ30" s="79"/>
      <c r="AK30" s="79"/>
      <c r="AL30" s="79"/>
      <c r="AM30" s="79"/>
      <c r="AN30" s="79"/>
    </row>
    <row r="31" spans="1:44" s="28" customFormat="1" ht="15.75" customHeight="1">
      <c r="A31" s="5"/>
      <c r="B31" s="120"/>
      <c r="C31" s="73"/>
      <c r="D31" s="73"/>
      <c r="E31" s="73"/>
      <c r="F31" s="73"/>
      <c r="G31" s="73"/>
      <c r="H31" s="73"/>
      <c r="I31" s="73"/>
      <c r="J31" s="73"/>
      <c r="K31" s="73"/>
      <c r="L31" s="73"/>
      <c r="M31" s="71"/>
      <c r="N31" s="71"/>
      <c r="O31" s="71"/>
      <c r="P31" s="73"/>
      <c r="Q31" s="73"/>
      <c r="R31" s="73"/>
      <c r="S31" s="73"/>
      <c r="T31" s="73"/>
      <c r="U31" s="73"/>
      <c r="V31" s="73"/>
      <c r="W31" s="73"/>
      <c r="X31" s="73"/>
      <c r="Y31" s="73"/>
      <c r="Z31" s="73"/>
      <c r="AA31" s="73"/>
      <c r="AB31" s="73"/>
      <c r="AC31" s="73"/>
      <c r="AD31" s="5"/>
      <c r="AE31" s="8"/>
      <c r="AG31" s="24">
        <v>0.399305555555556</v>
      </c>
      <c r="AH31" s="79"/>
      <c r="AO31" s="6"/>
      <c r="AP31" s="6"/>
      <c r="AQ31" s="6"/>
      <c r="AR31" s="6"/>
    </row>
    <row r="32" spans="1:44" s="28" customFormat="1" ht="15.75" customHeight="1">
      <c r="A32" s="5"/>
      <c r="B32" s="120"/>
      <c r="C32" s="73"/>
      <c r="D32" s="73"/>
      <c r="E32" s="73"/>
      <c r="F32" s="73"/>
      <c r="G32" s="73"/>
      <c r="H32" s="73"/>
      <c r="I32" s="73"/>
      <c r="J32" s="73"/>
      <c r="K32" s="73"/>
      <c r="L32" s="73"/>
      <c r="M32" s="79"/>
      <c r="N32" s="79"/>
      <c r="O32" s="79"/>
      <c r="P32" s="73"/>
      <c r="Q32" s="73"/>
      <c r="R32" s="73"/>
      <c r="S32" s="73"/>
      <c r="T32" s="73"/>
      <c r="U32" s="73"/>
      <c r="V32" s="73"/>
      <c r="W32" s="73"/>
      <c r="X32" s="73"/>
      <c r="Y32" s="73"/>
      <c r="Z32" s="73"/>
      <c r="AA32" s="73"/>
      <c r="AB32" s="73"/>
      <c r="AC32" s="73"/>
      <c r="AD32" s="5"/>
      <c r="AE32" s="8"/>
      <c r="AG32" s="24">
        <v>0.402777777777779</v>
      </c>
      <c r="AO32" s="6"/>
      <c r="AP32" s="6"/>
      <c r="AQ32" s="6"/>
      <c r="AR32" s="6"/>
    </row>
    <row r="33" spans="1:44" s="28" customFormat="1" ht="15.75" customHeight="1">
      <c r="A33" s="5"/>
      <c r="B33" s="120"/>
      <c r="C33" s="73"/>
      <c r="D33" s="73"/>
      <c r="E33" s="73"/>
      <c r="F33" s="73"/>
      <c r="G33" s="73"/>
      <c r="H33" s="73"/>
      <c r="I33" s="73"/>
      <c r="J33" s="73"/>
      <c r="K33" s="73"/>
      <c r="L33" s="73"/>
      <c r="M33" s="79"/>
      <c r="N33" s="79"/>
      <c r="O33" s="79"/>
      <c r="P33" s="73"/>
      <c r="Q33" s="73"/>
      <c r="R33" s="73"/>
      <c r="S33" s="73"/>
      <c r="T33" s="73"/>
      <c r="U33" s="73"/>
      <c r="V33" s="73"/>
      <c r="W33" s="73"/>
      <c r="X33" s="73"/>
      <c r="Y33" s="73"/>
      <c r="Z33" s="73"/>
      <c r="AA33" s="73"/>
      <c r="AB33" s="73"/>
      <c r="AC33" s="73"/>
      <c r="AD33" s="5"/>
      <c r="AE33" s="8"/>
      <c r="AG33" s="24">
        <v>0.406250000000001</v>
      </c>
      <c r="AO33" s="6"/>
      <c r="AP33" s="6"/>
      <c r="AQ33" s="6"/>
      <c r="AR33" s="6"/>
    </row>
    <row r="34" spans="1:44" s="28" customFormat="1" ht="15.75" customHeight="1">
      <c r="A34" s="5"/>
      <c r="B34" s="120"/>
      <c r="C34" s="73"/>
      <c r="D34" s="73"/>
      <c r="E34" s="73"/>
      <c r="F34" s="73"/>
      <c r="G34" s="73"/>
      <c r="H34" s="73"/>
      <c r="I34" s="73"/>
      <c r="J34" s="73"/>
      <c r="K34" s="73"/>
      <c r="L34" s="73"/>
      <c r="M34" s="79"/>
      <c r="N34" s="79"/>
      <c r="O34" s="79"/>
      <c r="P34" s="73"/>
      <c r="Q34" s="73"/>
      <c r="R34" s="73"/>
      <c r="S34" s="73"/>
      <c r="T34" s="73"/>
      <c r="U34" s="73"/>
      <c r="V34" s="73"/>
      <c r="W34" s="73"/>
      <c r="X34" s="73"/>
      <c r="Y34" s="73"/>
      <c r="Z34" s="73"/>
      <c r="AA34" s="73"/>
      <c r="AB34" s="73"/>
      <c r="AC34" s="73"/>
      <c r="AD34" s="5"/>
      <c r="AE34" s="8"/>
      <c r="AG34" s="24">
        <v>0.409722222222223</v>
      </c>
      <c r="AO34" s="6"/>
      <c r="AP34" s="6"/>
      <c r="AQ34" s="6"/>
      <c r="AR34" s="6"/>
    </row>
    <row r="35" spans="1:44" s="28" customFormat="1" ht="15.75" customHeight="1">
      <c r="A35" s="5"/>
      <c r="B35" s="120"/>
      <c r="C35" s="73"/>
      <c r="D35" s="73"/>
      <c r="E35" s="73"/>
      <c r="F35" s="73"/>
      <c r="G35" s="73"/>
      <c r="H35" s="73"/>
      <c r="I35" s="73"/>
      <c r="J35" s="73"/>
      <c r="K35" s="73"/>
      <c r="L35" s="73"/>
      <c r="M35" s="79"/>
      <c r="N35" s="79"/>
      <c r="O35" s="79"/>
      <c r="P35" s="73"/>
      <c r="Q35" s="73"/>
      <c r="R35" s="73"/>
      <c r="S35" s="73"/>
      <c r="T35" s="73"/>
      <c r="U35" s="73"/>
      <c r="V35" s="73"/>
      <c r="W35" s="73"/>
      <c r="X35" s="73"/>
      <c r="Y35" s="73"/>
      <c r="Z35" s="73"/>
      <c r="AA35" s="73"/>
      <c r="AB35" s="73"/>
      <c r="AC35" s="73"/>
      <c r="AD35" s="5"/>
      <c r="AE35" s="8"/>
      <c r="AG35" s="24">
        <v>0.413194444444445</v>
      </c>
      <c r="AO35" s="6"/>
      <c r="AP35" s="6"/>
      <c r="AQ35" s="6"/>
      <c r="AR35" s="6"/>
    </row>
    <row r="36" spans="1:44" s="28" customFormat="1" ht="15.75" customHeight="1">
      <c r="A36" s="5"/>
      <c r="B36" s="7"/>
      <c r="C36" s="73"/>
      <c r="D36" s="73"/>
      <c r="E36" s="73"/>
      <c r="F36" s="73"/>
      <c r="G36" s="73"/>
      <c r="H36" s="73"/>
      <c r="I36" s="73"/>
      <c r="J36" s="73"/>
      <c r="K36" s="73"/>
      <c r="L36" s="73"/>
      <c r="M36" s="79"/>
      <c r="N36" s="79"/>
      <c r="O36" s="79"/>
      <c r="P36" s="5"/>
      <c r="Q36" s="5"/>
      <c r="R36" s="5"/>
      <c r="S36" s="5"/>
      <c r="T36" s="5"/>
      <c r="U36" s="5"/>
      <c r="V36" s="5"/>
      <c r="W36" s="5"/>
      <c r="X36" s="5"/>
      <c r="Y36" s="5"/>
      <c r="Z36" s="5"/>
      <c r="AA36" s="5"/>
      <c r="AB36" s="5"/>
      <c r="AC36" s="5"/>
      <c r="AD36" s="5"/>
      <c r="AE36" s="8"/>
      <c r="AG36" s="24">
        <v>0.416666666666668</v>
      </c>
      <c r="AO36" s="6"/>
      <c r="AP36" s="6"/>
      <c r="AQ36" s="6"/>
      <c r="AR36" s="6"/>
    </row>
    <row r="37" spans="1:44" s="28" customFormat="1" ht="15.75" customHeight="1">
      <c r="A37" s="5"/>
      <c r="B37" s="7"/>
      <c r="C37" s="73"/>
      <c r="D37" s="73"/>
      <c r="E37" s="73"/>
      <c r="F37" s="73"/>
      <c r="G37" s="73"/>
      <c r="H37" s="73"/>
      <c r="I37" s="73"/>
      <c r="J37" s="73"/>
      <c r="K37" s="73"/>
      <c r="L37" s="73"/>
      <c r="M37" s="79"/>
      <c r="N37" s="79"/>
      <c r="O37" s="79"/>
      <c r="P37" s="5"/>
      <c r="Q37" s="5"/>
      <c r="R37" s="5"/>
      <c r="S37" s="5"/>
      <c r="T37" s="5"/>
      <c r="U37" s="5"/>
      <c r="V37" s="5"/>
      <c r="W37" s="5"/>
      <c r="X37" s="5"/>
      <c r="Y37" s="5"/>
      <c r="Z37" s="5"/>
      <c r="AA37" s="5"/>
      <c r="AB37" s="5"/>
      <c r="AC37" s="5"/>
      <c r="AD37" s="5"/>
      <c r="AE37" s="8"/>
      <c r="AG37" s="24">
        <v>0.42013888888889</v>
      </c>
      <c r="AO37" s="6"/>
      <c r="AP37" s="6"/>
      <c r="AQ37" s="6"/>
      <c r="AR37" s="6"/>
    </row>
    <row r="38" spans="1:44" s="28" customFormat="1" ht="15.75" customHeight="1">
      <c r="A38" s="5"/>
      <c r="B38" s="7"/>
      <c r="C38" s="73"/>
      <c r="D38" s="73"/>
      <c r="E38" s="73"/>
      <c r="F38" s="73"/>
      <c r="G38" s="73"/>
      <c r="H38" s="73"/>
      <c r="I38" s="73"/>
      <c r="J38" s="73"/>
      <c r="K38" s="73"/>
      <c r="L38" s="73"/>
      <c r="M38" s="79"/>
      <c r="N38" s="79"/>
      <c r="O38" s="79"/>
      <c r="P38" s="5"/>
      <c r="Q38" s="5"/>
      <c r="R38" s="5"/>
      <c r="S38" s="5"/>
      <c r="T38" s="5"/>
      <c r="U38" s="5"/>
      <c r="V38" s="5"/>
      <c r="W38" s="5"/>
      <c r="X38" s="5"/>
      <c r="Y38" s="5"/>
      <c r="Z38" s="5"/>
      <c r="AA38" s="5"/>
      <c r="AB38" s="5"/>
      <c r="AC38" s="5"/>
      <c r="AD38" s="5"/>
      <c r="AE38" s="8"/>
      <c r="AG38" s="24">
        <v>0.423611111111112</v>
      </c>
      <c r="AO38" s="6"/>
      <c r="AP38" s="6"/>
      <c r="AQ38" s="6"/>
      <c r="AR38" s="6"/>
    </row>
    <row r="39" spans="1:44" s="28" customFormat="1" ht="15.75" customHeight="1">
      <c r="A39" s="5"/>
      <c r="B39" s="7"/>
      <c r="C39" s="73"/>
      <c r="D39" s="73"/>
      <c r="E39" s="73"/>
      <c r="F39" s="73"/>
      <c r="G39" s="73"/>
      <c r="H39" s="73"/>
      <c r="I39" s="73"/>
      <c r="J39" s="73"/>
      <c r="K39" s="73"/>
      <c r="L39" s="73"/>
      <c r="M39" s="79"/>
      <c r="N39" s="79"/>
      <c r="O39" s="79"/>
      <c r="P39" s="5"/>
      <c r="Q39" s="5"/>
      <c r="R39" s="5"/>
      <c r="S39" s="5"/>
      <c r="T39" s="5"/>
      <c r="U39" s="5"/>
      <c r="V39" s="5"/>
      <c r="W39" s="5"/>
      <c r="X39" s="5"/>
      <c r="Y39" s="5"/>
      <c r="Z39" s="5"/>
      <c r="AA39" s="5"/>
      <c r="AB39" s="5"/>
      <c r="AC39" s="5"/>
      <c r="AD39" s="5"/>
      <c r="AE39" s="8"/>
      <c r="AG39" s="24">
        <v>0.427083333333334</v>
      </c>
      <c r="AO39" s="6"/>
      <c r="AP39" s="6"/>
      <c r="AQ39" s="6"/>
      <c r="AR39" s="6"/>
    </row>
    <row r="40" spans="1:44" s="28" customFormat="1" ht="15.75" customHeight="1">
      <c r="A40" s="5"/>
      <c r="B40" s="7"/>
      <c r="C40" s="73"/>
      <c r="D40" s="73"/>
      <c r="E40" s="73"/>
      <c r="F40" s="73"/>
      <c r="G40" s="73"/>
      <c r="H40" s="73"/>
      <c r="I40" s="73"/>
      <c r="J40" s="73"/>
      <c r="K40" s="73"/>
      <c r="L40" s="73"/>
      <c r="M40" s="79"/>
      <c r="N40" s="79"/>
      <c r="O40" s="79"/>
      <c r="P40" s="5"/>
      <c r="Q40" s="5"/>
      <c r="R40" s="5"/>
      <c r="S40" s="5"/>
      <c r="T40" s="5"/>
      <c r="U40" s="5"/>
      <c r="V40" s="5"/>
      <c r="W40" s="5"/>
      <c r="X40" s="5"/>
      <c r="Y40" s="5"/>
      <c r="Z40" s="5"/>
      <c r="AA40" s="5"/>
      <c r="AB40" s="5"/>
      <c r="AC40" s="5"/>
      <c r="AD40" s="5"/>
      <c r="AE40" s="8"/>
      <c r="AG40" s="24">
        <v>0.430555555555557</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0.434027777777779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0.437500000000001</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0.440972222222223</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0.444444444444445</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0.447916666666668</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0.45138888888889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0.454861111111112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0.458333333333335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0.461805555555557</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0.465277777777779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0.468750000000001</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0.472222222222224</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0.475694444444446</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0.479166666666668</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0.48263888888889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0.486111111111113</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0.489583333333335</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0.493055555555557</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0.496527777777779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0.500000000000002</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0.503472222222224</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0.506944444444446</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0.510416666666669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0.513888888888891</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0.517361111111113</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0.520833333333335</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0.524305555555558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0.52777777777778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0.531250000000002</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0.534722222222224</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0.538194444444447</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0.541666666666669</v>
      </c>
      <c r="AO72" s="6"/>
      <c r="AP72" s="6"/>
      <c r="AQ72" s="6"/>
      <c r="AR72" s="6"/>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0.545138888888891</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0.548611111111113</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0.552083333333336</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0.555555555555558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0.55902777777778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0.562500000000003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0.565972222222225</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0.569444444444447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0.572916666666669</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0.576388888888892</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0.579861111111114</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0.583333333333336</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0.586805555555558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0.590277777777781</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0.593750000000003</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0.597222222222225</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0.600694444444447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0.60416666666667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0.607638888888892</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0.611111111111114</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0.614583333333336</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0.618055555555559</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0.621527777777781</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0.625000000000003</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0.628472222222226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0.631944444444448</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0.63541666666667</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0.638888888888892</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0.642361111111115</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0.645833333333337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0.649305555555559</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0.652777777777781</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0.656250000000004</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0.659722222222226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0.663194444444448</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0.66666666666667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0.670138888888893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0.673611111111115</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0.677083333333337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0.68055555555556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0.684027777777782</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0.687500000000004</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0.690972222222226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0.694444444444449</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0.697916666666671</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0.701388888888893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0.704861111111115</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0.708333333333338</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0.71180555555556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0.715277777777782</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0.718750000000004</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0.722222222222227</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0.725694444444449</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0.729166666666671</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0.732638888888894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0.736111111111116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0.739583333333338</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0.74305555555556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0.746527777777783</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0.750000000000005</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0.753472222222227</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0.756944444444449</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0.760416666666672</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0.763888888888894</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4">
        <v>0.767361111111116</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0.770833333333338</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0.774305555555561</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0.777777777777783</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0.781250000000005</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0.784722222222228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0.78819444444445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31">
        <v>0.791666666666672</v>
      </c>
    </row>
  </sheetData>
  <sheetProtection/>
  <mergeCells count="84">
    <mergeCell ref="C27:O27"/>
    <mergeCell ref="P27:R27"/>
    <mergeCell ref="S27:U27"/>
    <mergeCell ref="V27:X27"/>
    <mergeCell ref="Y27:AC27"/>
    <mergeCell ref="C25:O25"/>
    <mergeCell ref="P25:R25"/>
    <mergeCell ref="S25:U25"/>
    <mergeCell ref="V25:X25"/>
    <mergeCell ref="Y25:AC25"/>
    <mergeCell ref="S26:U26"/>
    <mergeCell ref="V26:X26"/>
    <mergeCell ref="Y26:AC26"/>
    <mergeCell ref="C24:O24"/>
    <mergeCell ref="P24:R24"/>
    <mergeCell ref="S24:U24"/>
    <mergeCell ref="V24:X24"/>
    <mergeCell ref="Y24:AC24"/>
    <mergeCell ref="C26:O26"/>
    <mergeCell ref="P26:R26"/>
    <mergeCell ref="AK18:AL18"/>
    <mergeCell ref="AM18:AN18"/>
    <mergeCell ref="C21:O21"/>
    <mergeCell ref="C22:O22"/>
    <mergeCell ref="C23:O23"/>
    <mergeCell ref="P22:R22"/>
    <mergeCell ref="P21:R21"/>
    <mergeCell ref="S22:U22"/>
    <mergeCell ref="S23:U23"/>
    <mergeCell ref="V23:X23"/>
    <mergeCell ref="AK16:AL16"/>
    <mergeCell ref="AI18:AJ18"/>
    <mergeCell ref="S21:U21"/>
    <mergeCell ref="AM16:AN16"/>
    <mergeCell ref="Y23:AC23"/>
    <mergeCell ref="Y21:AC21"/>
    <mergeCell ref="Y22:AC22"/>
    <mergeCell ref="Y19:AC19"/>
    <mergeCell ref="Y20:AC20"/>
    <mergeCell ref="Y16:AC17"/>
    <mergeCell ref="AH16:AH17"/>
    <mergeCell ref="AI16:AJ16"/>
    <mergeCell ref="V22:X22"/>
    <mergeCell ref="V16:X17"/>
    <mergeCell ref="V20:X20"/>
    <mergeCell ref="V19:X19"/>
    <mergeCell ref="Y18:AC18"/>
    <mergeCell ref="P23:R23"/>
    <mergeCell ref="B3:AC3"/>
    <mergeCell ref="B6:C6"/>
    <mergeCell ref="D6:AC6"/>
    <mergeCell ref="B7:C7"/>
    <mergeCell ref="D7:AC7"/>
    <mergeCell ref="V21:X21"/>
    <mergeCell ref="S20:U20"/>
    <mergeCell ref="B16:O17"/>
    <mergeCell ref="V18:X18"/>
    <mergeCell ref="P16:R17"/>
    <mergeCell ref="B18:O18"/>
    <mergeCell ref="P18:R18"/>
    <mergeCell ref="P19:R19"/>
    <mergeCell ref="S19:U19"/>
    <mergeCell ref="C19:O19"/>
    <mergeCell ref="S16:U17"/>
    <mergeCell ref="C20:O20"/>
    <mergeCell ref="P20:R20"/>
    <mergeCell ref="E14:U14"/>
    <mergeCell ref="V10:X11"/>
    <mergeCell ref="Y10:AC11"/>
    <mergeCell ref="R11:U11"/>
    <mergeCell ref="S18:U18"/>
    <mergeCell ref="E10:I10"/>
    <mergeCell ref="J10:K11"/>
    <mergeCell ref="M10:P10"/>
    <mergeCell ref="B29:AC29"/>
    <mergeCell ref="B30:AC30"/>
    <mergeCell ref="B13:C14"/>
    <mergeCell ref="E13:U13"/>
    <mergeCell ref="V13:X14"/>
    <mergeCell ref="E11:I11"/>
    <mergeCell ref="M11:P11"/>
    <mergeCell ref="B10:C11"/>
    <mergeCell ref="R10:U10"/>
    <mergeCell ref="Y13:AC14"/>
  </mergeCells>
  <dataValidations count="3">
    <dataValidation type="list" allowBlank="1" showInputMessage="1" showErrorMessage="1" sqref="S27 P27 V27">
      <formula1>$AH$19:$AH$21</formula1>
    </dataValidation>
    <dataValidation type="list" allowBlank="1" showInputMessage="1" showErrorMessage="1" sqref="R11:U11 M11:P11">
      <formula1>$AG$17:$AG$144</formula1>
    </dataValidation>
    <dataValidation type="list" allowBlank="1" showInputMessage="1" showErrorMessage="1" sqref="S19:S26 V19:V26 P19:P26">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31"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row>
    <row r="6" spans="1:31"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row>
    <row r="7" spans="1:31" s="71" customFormat="1" ht="31.5" customHeight="1">
      <c r="A7" s="76"/>
      <c r="B7" s="320" t="s">
        <v>194</v>
      </c>
      <c r="C7" s="320"/>
      <c r="D7" s="421" t="str">
        <f>'シート2-社会資源・関係機関連携'!D7:AC7</f>
        <v>②-6ケアマネジメントにおける実践事例の研究及び発表「社会資源の活用に向けた関係機関との連携に関する事例」</v>
      </c>
      <c r="E7" s="421"/>
      <c r="F7" s="421"/>
      <c r="G7" s="421"/>
      <c r="H7" s="421"/>
      <c r="I7" s="421"/>
      <c r="J7" s="421"/>
      <c r="K7" s="421"/>
      <c r="L7" s="421"/>
      <c r="M7" s="421"/>
      <c r="N7" s="421"/>
      <c r="O7" s="421"/>
      <c r="P7" s="421"/>
      <c r="Q7" s="421"/>
      <c r="R7" s="421"/>
      <c r="S7" s="421"/>
      <c r="T7" s="421"/>
      <c r="U7" s="421"/>
      <c r="V7" s="421"/>
      <c r="W7" s="421"/>
      <c r="X7" s="421"/>
      <c r="Y7" s="421"/>
      <c r="Z7" s="421"/>
      <c r="AA7" s="421"/>
      <c r="AB7" s="421"/>
      <c r="AC7" s="422"/>
      <c r="AE7" s="73"/>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73" t="s">
        <v>243</v>
      </c>
      <c r="F10" s="374"/>
      <c r="G10" s="374"/>
      <c r="H10" s="374"/>
      <c r="I10" s="375"/>
      <c r="J10" s="296" t="s">
        <v>29</v>
      </c>
      <c r="K10" s="227"/>
      <c r="L10" s="84">
        <v>1</v>
      </c>
      <c r="M10" s="376">
        <f>IF(ISBLANK('シート2-社会資源・関係機関連携'!M10),"",'シート2-社会資源・関係機関連携'!M10)</f>
        <v>0.3958333333333333</v>
      </c>
      <c r="N10" s="377"/>
      <c r="O10" s="377"/>
      <c r="P10" s="378"/>
      <c r="Q10" s="85" t="s">
        <v>1</v>
      </c>
      <c r="R10" s="376">
        <f>IF(ISBLANK('シート2-社会資源・関係機関連携'!R10),"",'シート2-社会資源・関係機関連携'!R10)</f>
        <v>0.6041666666666666</v>
      </c>
      <c r="S10" s="379"/>
      <c r="T10" s="379"/>
      <c r="U10" s="380"/>
      <c r="V10" s="296" t="s">
        <v>2</v>
      </c>
      <c r="W10" s="227"/>
      <c r="X10" s="227"/>
      <c r="Y10" s="289">
        <f>IF(ISBLANK(シート1!N7),"",シート1!N7)</f>
      </c>
      <c r="Z10" s="290"/>
      <c r="AA10" s="290"/>
      <c r="AB10" s="290"/>
      <c r="AC10" s="291"/>
      <c r="AE10" s="73"/>
    </row>
    <row r="11" spans="2:31" s="71" customFormat="1" ht="18.75" customHeight="1" thickBot="1">
      <c r="B11" s="248"/>
      <c r="C11" s="248"/>
      <c r="D11" s="86">
        <v>2</v>
      </c>
      <c r="E11" s="381" t="s">
        <v>244</v>
      </c>
      <c r="F11" s="382"/>
      <c r="G11" s="382"/>
      <c r="H11" s="382"/>
      <c r="I11" s="383"/>
      <c r="J11" s="296"/>
      <c r="K11" s="227"/>
      <c r="L11" s="84">
        <v>2</v>
      </c>
      <c r="M11" s="384">
        <f>IF(ISBLANK('シート2-社会資源・関係機関連携'!M11),"",'シート2-社会資源・関係機関連携'!M11)</f>
      </c>
      <c r="N11" s="385"/>
      <c r="O11" s="385"/>
      <c r="P11" s="386"/>
      <c r="Q11" s="85" t="s">
        <v>1</v>
      </c>
      <c r="R11" s="384">
        <f>IF(ISBLANK('シート2-社会資源・関係機関連携'!R11),"",'シート2-社会資源・関係機関連携'!R11)</f>
      </c>
      <c r="S11" s="385"/>
      <c r="T11" s="385"/>
      <c r="U11" s="386"/>
      <c r="V11" s="296"/>
      <c r="W11" s="227"/>
      <c r="X11" s="227"/>
      <c r="Y11" s="292"/>
      <c r="Z11" s="293"/>
      <c r="AA11" s="293"/>
      <c r="AB11" s="293"/>
      <c r="AC11" s="294"/>
      <c r="AD11" s="87"/>
      <c r="AE11" s="87"/>
    </row>
    <row r="12" spans="2:38"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G12" s="71"/>
      <c r="AH12" s="71"/>
      <c r="AL12" s="71"/>
    </row>
    <row r="13" spans="2:29" s="71" customFormat="1" ht="18.75" customHeight="1">
      <c r="B13" s="248" t="s">
        <v>3</v>
      </c>
      <c r="C13" s="248"/>
      <c r="D13" s="83">
        <v>1</v>
      </c>
      <c r="E13" s="308" t="s">
        <v>239</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90">
        <f>IF(ISBLANK('シート2-社会資源・関係機関連携'!E14),"",'シート2-社会資源・関係機関連携'!E14)</f>
      </c>
      <c r="F14" s="391"/>
      <c r="G14" s="391"/>
      <c r="H14" s="391"/>
      <c r="I14" s="391"/>
      <c r="J14" s="391"/>
      <c r="K14" s="391"/>
      <c r="L14" s="391"/>
      <c r="M14" s="391"/>
      <c r="N14" s="391"/>
      <c r="O14" s="391"/>
      <c r="P14" s="391"/>
      <c r="Q14" s="391"/>
      <c r="R14" s="391"/>
      <c r="S14" s="391"/>
      <c r="T14" s="391"/>
      <c r="U14" s="392"/>
      <c r="V14" s="296"/>
      <c r="W14" s="227"/>
      <c r="X14" s="228"/>
      <c r="Y14" s="292"/>
      <c r="Z14" s="293"/>
      <c r="AA14" s="293"/>
      <c r="AB14" s="293"/>
      <c r="AC14" s="294"/>
    </row>
    <row r="15" spans="2:29" s="71" customFormat="1" ht="13.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2:29" s="71" customFormat="1" ht="13.5" customHeight="1">
      <c r="B16" s="264" t="s">
        <v>32</v>
      </c>
      <c r="C16" s="265"/>
      <c r="D16" s="265"/>
      <c r="E16" s="265"/>
      <c r="F16" s="265"/>
      <c r="G16" s="265"/>
      <c r="H16" s="265"/>
      <c r="I16" s="265"/>
      <c r="J16" s="265" t="s">
        <v>113</v>
      </c>
      <c r="K16" s="265"/>
      <c r="L16" s="265"/>
      <c r="M16" s="265"/>
      <c r="N16" s="265"/>
      <c r="O16" s="265"/>
      <c r="P16" s="265"/>
      <c r="Q16" s="265"/>
      <c r="R16" s="265"/>
      <c r="S16" s="265"/>
      <c r="T16" s="265"/>
      <c r="U16" s="265"/>
      <c r="V16" s="265"/>
      <c r="W16" s="265"/>
      <c r="X16" s="265"/>
      <c r="Y16" s="265"/>
      <c r="Z16" s="265"/>
      <c r="AA16" s="265"/>
      <c r="AB16" s="265"/>
      <c r="AC16" s="266"/>
    </row>
    <row r="17" spans="2:29" s="71" customFormat="1" ht="14.25" thickBot="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5"/>
    </row>
    <row r="18" spans="2:29" s="71" customFormat="1" ht="129.75" customHeight="1">
      <c r="B18" s="145" t="s">
        <v>70</v>
      </c>
      <c r="C18" s="406" t="s">
        <v>115</v>
      </c>
      <c r="D18" s="406"/>
      <c r="E18" s="406"/>
      <c r="F18" s="406"/>
      <c r="G18" s="406"/>
      <c r="H18" s="406"/>
      <c r="I18" s="407"/>
      <c r="J18" s="408"/>
      <c r="K18" s="409"/>
      <c r="L18" s="409"/>
      <c r="M18" s="409"/>
      <c r="N18" s="409"/>
      <c r="O18" s="409"/>
      <c r="P18" s="409"/>
      <c r="Q18" s="409"/>
      <c r="R18" s="409"/>
      <c r="S18" s="409"/>
      <c r="T18" s="409"/>
      <c r="U18" s="409"/>
      <c r="V18" s="409"/>
      <c r="W18" s="409"/>
      <c r="X18" s="409"/>
      <c r="Y18" s="409"/>
      <c r="Z18" s="409"/>
      <c r="AA18" s="409"/>
      <c r="AB18" s="409"/>
      <c r="AC18" s="410"/>
    </row>
    <row r="19" spans="2:29" s="71" customFormat="1" ht="129.75" customHeight="1">
      <c r="B19" s="146" t="s">
        <v>124</v>
      </c>
      <c r="C19" s="393" t="s">
        <v>114</v>
      </c>
      <c r="D19" s="393"/>
      <c r="E19" s="393"/>
      <c r="F19" s="393"/>
      <c r="G19" s="393"/>
      <c r="H19" s="393"/>
      <c r="I19" s="394"/>
      <c r="J19" s="395"/>
      <c r="K19" s="396"/>
      <c r="L19" s="396"/>
      <c r="M19" s="396"/>
      <c r="N19" s="396"/>
      <c r="O19" s="396"/>
      <c r="P19" s="396"/>
      <c r="Q19" s="396"/>
      <c r="R19" s="396"/>
      <c r="S19" s="396"/>
      <c r="T19" s="396"/>
      <c r="U19" s="396"/>
      <c r="V19" s="396"/>
      <c r="W19" s="396"/>
      <c r="X19" s="396"/>
      <c r="Y19" s="396"/>
      <c r="Z19" s="396"/>
      <c r="AA19" s="396"/>
      <c r="AB19" s="396"/>
      <c r="AC19" s="397"/>
    </row>
    <row r="20" spans="2:29" s="71" customFormat="1" ht="129.75" customHeight="1">
      <c r="B20" s="146" t="s">
        <v>125</v>
      </c>
      <c r="C20" s="393" t="s">
        <v>195</v>
      </c>
      <c r="D20" s="393"/>
      <c r="E20" s="393"/>
      <c r="F20" s="393"/>
      <c r="G20" s="393"/>
      <c r="H20" s="393"/>
      <c r="I20" s="394"/>
      <c r="J20" s="395"/>
      <c r="K20" s="396"/>
      <c r="L20" s="396"/>
      <c r="M20" s="396"/>
      <c r="N20" s="396"/>
      <c r="O20" s="396"/>
      <c r="P20" s="396"/>
      <c r="Q20" s="396"/>
      <c r="R20" s="396"/>
      <c r="S20" s="396"/>
      <c r="T20" s="396"/>
      <c r="U20" s="396"/>
      <c r="V20" s="396"/>
      <c r="W20" s="396"/>
      <c r="X20" s="396"/>
      <c r="Y20" s="396"/>
      <c r="Z20" s="396"/>
      <c r="AA20" s="396"/>
      <c r="AB20" s="396"/>
      <c r="AC20" s="397"/>
    </row>
    <row r="21" spans="2:29" s="71" customFormat="1" ht="129.75" customHeight="1" thickBot="1">
      <c r="B21" s="147" t="s">
        <v>164</v>
      </c>
      <c r="C21" s="398" t="s">
        <v>196</v>
      </c>
      <c r="D21" s="398"/>
      <c r="E21" s="398"/>
      <c r="F21" s="398"/>
      <c r="G21" s="398"/>
      <c r="H21" s="398"/>
      <c r="I21" s="399"/>
      <c r="J21" s="400"/>
      <c r="K21" s="401"/>
      <c r="L21" s="401"/>
      <c r="M21" s="401"/>
      <c r="N21" s="401"/>
      <c r="O21" s="401"/>
      <c r="P21" s="401"/>
      <c r="Q21" s="401"/>
      <c r="R21" s="401"/>
      <c r="S21" s="401"/>
      <c r="T21" s="401"/>
      <c r="U21" s="401"/>
      <c r="V21" s="401"/>
      <c r="W21" s="401"/>
      <c r="X21" s="401"/>
      <c r="Y21" s="401"/>
      <c r="Z21" s="401"/>
      <c r="AA21" s="401"/>
      <c r="AB21" s="401"/>
      <c r="AC21" s="402"/>
    </row>
    <row r="22" s="71"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12"/>
  <dimension ref="A1:AR144"/>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40"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c r="AF5" s="79"/>
      <c r="AG5" s="79"/>
      <c r="AH5" s="79"/>
      <c r="AI5" s="79"/>
      <c r="AJ5" s="79"/>
      <c r="AK5" s="79"/>
      <c r="AL5" s="79"/>
      <c r="AM5" s="79"/>
      <c r="AN5" s="79"/>
    </row>
    <row r="6" spans="1:36"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c r="AF6" s="79"/>
      <c r="AG6" s="79"/>
      <c r="AH6" s="79"/>
      <c r="AI6" s="79"/>
      <c r="AJ6" s="79"/>
    </row>
    <row r="7" spans="1:40" s="71" customFormat="1" ht="31.5" customHeight="1">
      <c r="A7" s="76"/>
      <c r="B7" s="320" t="s">
        <v>194</v>
      </c>
      <c r="C7" s="320"/>
      <c r="D7" s="436" t="s">
        <v>229</v>
      </c>
      <c r="E7" s="437"/>
      <c r="F7" s="437"/>
      <c r="G7" s="437"/>
      <c r="H7" s="437"/>
      <c r="I7" s="437"/>
      <c r="J7" s="437"/>
      <c r="K7" s="437"/>
      <c r="L7" s="437"/>
      <c r="M7" s="437"/>
      <c r="N7" s="437"/>
      <c r="O7" s="437"/>
      <c r="P7" s="437"/>
      <c r="Q7" s="437"/>
      <c r="R7" s="437"/>
      <c r="S7" s="437"/>
      <c r="T7" s="437"/>
      <c r="U7" s="437"/>
      <c r="V7" s="437"/>
      <c r="W7" s="437"/>
      <c r="X7" s="437"/>
      <c r="Y7" s="437"/>
      <c r="Z7" s="437"/>
      <c r="AA7" s="437"/>
      <c r="AB7" s="437"/>
      <c r="AC7" s="438"/>
      <c r="AE7" s="73"/>
      <c r="AI7" s="79"/>
      <c r="AJ7" s="79"/>
      <c r="AK7" s="79"/>
      <c r="AL7" s="79"/>
      <c r="AM7" s="79"/>
      <c r="AN7" s="79"/>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02" t="s">
        <v>243</v>
      </c>
      <c r="F10" s="303"/>
      <c r="G10" s="303"/>
      <c r="H10" s="303"/>
      <c r="I10" s="304"/>
      <c r="J10" s="296" t="s">
        <v>29</v>
      </c>
      <c r="K10" s="227"/>
      <c r="L10" s="84">
        <v>1</v>
      </c>
      <c r="M10" s="305">
        <v>0.60416666666667</v>
      </c>
      <c r="N10" s="306"/>
      <c r="O10" s="306"/>
      <c r="P10" s="307"/>
      <c r="Q10" s="85" t="s">
        <v>1</v>
      </c>
      <c r="R10" s="305">
        <v>0.770833333333338</v>
      </c>
      <c r="S10" s="314"/>
      <c r="T10" s="314"/>
      <c r="U10" s="315"/>
      <c r="V10" s="296" t="s">
        <v>2</v>
      </c>
      <c r="W10" s="227"/>
      <c r="X10" s="227"/>
      <c r="Y10" s="289">
        <f>IF(ISBLANK(シート1!N7),"",シート1!N7)</f>
      </c>
      <c r="Z10" s="290"/>
      <c r="AA10" s="290"/>
      <c r="AB10" s="290"/>
      <c r="AC10" s="291"/>
      <c r="AE10" s="73"/>
    </row>
    <row r="11" spans="2:35" s="71" customFormat="1" ht="18.75" customHeight="1" thickBot="1">
      <c r="B11" s="248"/>
      <c r="C11" s="248"/>
      <c r="D11" s="86">
        <v>2</v>
      </c>
      <c r="E11" s="316" t="s">
        <v>244</v>
      </c>
      <c r="F11" s="317"/>
      <c r="G11" s="317"/>
      <c r="H11" s="317"/>
      <c r="I11" s="318"/>
      <c r="J11" s="296"/>
      <c r="K11" s="227"/>
      <c r="L11" s="84">
        <v>2</v>
      </c>
      <c r="M11" s="299"/>
      <c r="N11" s="300"/>
      <c r="O11" s="300"/>
      <c r="P11" s="301"/>
      <c r="Q11" s="85" t="s">
        <v>1</v>
      </c>
      <c r="R11" s="299"/>
      <c r="S11" s="300"/>
      <c r="T11" s="300"/>
      <c r="U11" s="301"/>
      <c r="V11" s="296"/>
      <c r="W11" s="227"/>
      <c r="X11" s="227"/>
      <c r="Y11" s="292"/>
      <c r="Z11" s="293"/>
      <c r="AA11" s="293"/>
      <c r="AB11" s="293"/>
      <c r="AC11" s="294"/>
      <c r="AD11" s="87"/>
      <c r="AE11" s="87"/>
      <c r="AF11" s="87"/>
      <c r="AG11" s="87"/>
      <c r="AI11" s="73"/>
    </row>
    <row r="12" spans="2:33"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F12" s="71"/>
      <c r="AG12" s="71"/>
    </row>
    <row r="13" spans="2:29" s="71" customFormat="1" ht="18.75" customHeight="1">
      <c r="B13" s="248" t="s">
        <v>3</v>
      </c>
      <c r="C13" s="248"/>
      <c r="D13" s="83">
        <v>1</v>
      </c>
      <c r="E13" s="308" t="s">
        <v>239</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11"/>
      <c r="F14" s="312"/>
      <c r="G14" s="312"/>
      <c r="H14" s="312"/>
      <c r="I14" s="312"/>
      <c r="J14" s="312"/>
      <c r="K14" s="312"/>
      <c r="L14" s="312"/>
      <c r="M14" s="312"/>
      <c r="N14" s="312"/>
      <c r="O14" s="312"/>
      <c r="P14" s="312"/>
      <c r="Q14" s="312"/>
      <c r="R14" s="312"/>
      <c r="S14" s="312"/>
      <c r="T14" s="312"/>
      <c r="U14" s="313"/>
      <c r="V14" s="296"/>
      <c r="W14" s="227"/>
      <c r="X14" s="228"/>
      <c r="Y14" s="292"/>
      <c r="Z14" s="293"/>
      <c r="AA14" s="293"/>
      <c r="AB14" s="293"/>
      <c r="AC14" s="294"/>
    </row>
    <row r="15" spans="2:29" s="71" customFormat="1" ht="14.2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40" s="71" customFormat="1" ht="22.5" customHeight="1">
      <c r="A16" s="73"/>
      <c r="B16" s="264" t="s">
        <v>32</v>
      </c>
      <c r="C16" s="265"/>
      <c r="D16" s="265"/>
      <c r="E16" s="265"/>
      <c r="F16" s="265"/>
      <c r="G16" s="265"/>
      <c r="H16" s="265"/>
      <c r="I16" s="265"/>
      <c r="J16" s="265"/>
      <c r="K16" s="265"/>
      <c r="L16" s="265"/>
      <c r="M16" s="265"/>
      <c r="N16" s="265"/>
      <c r="O16" s="266"/>
      <c r="P16" s="272" t="s">
        <v>168</v>
      </c>
      <c r="Q16" s="273"/>
      <c r="R16" s="274"/>
      <c r="S16" s="272" t="s">
        <v>167</v>
      </c>
      <c r="T16" s="273"/>
      <c r="U16" s="274"/>
      <c r="V16" s="272" t="s">
        <v>174</v>
      </c>
      <c r="W16" s="273"/>
      <c r="X16" s="274"/>
      <c r="Y16" s="286" t="s">
        <v>34</v>
      </c>
      <c r="Z16" s="286"/>
      <c r="AA16" s="286"/>
      <c r="AB16" s="286"/>
      <c r="AC16" s="286"/>
      <c r="AD16" s="73"/>
      <c r="AF16" s="93" t="s">
        <v>12</v>
      </c>
      <c r="AG16" s="93" t="s">
        <v>30</v>
      </c>
      <c r="AH16" s="328"/>
      <c r="AI16" s="330" t="s">
        <v>41</v>
      </c>
      <c r="AJ16" s="331"/>
      <c r="AK16" s="330" t="s">
        <v>33</v>
      </c>
      <c r="AL16" s="331"/>
      <c r="AM16" s="330" t="s">
        <v>40</v>
      </c>
      <c r="AN16" s="331"/>
    </row>
    <row r="17" spans="1:40" s="71" customFormat="1" ht="22.5" customHeight="1" thickBot="1">
      <c r="A17" s="73"/>
      <c r="B17" s="267"/>
      <c r="C17" s="268"/>
      <c r="D17" s="268"/>
      <c r="E17" s="268"/>
      <c r="F17" s="268"/>
      <c r="G17" s="268"/>
      <c r="H17" s="268"/>
      <c r="I17" s="268"/>
      <c r="J17" s="268"/>
      <c r="K17" s="268"/>
      <c r="L17" s="268"/>
      <c r="M17" s="268"/>
      <c r="N17" s="268"/>
      <c r="O17" s="269"/>
      <c r="P17" s="275"/>
      <c r="Q17" s="276"/>
      <c r="R17" s="277"/>
      <c r="S17" s="275"/>
      <c r="T17" s="276"/>
      <c r="U17" s="277"/>
      <c r="V17" s="275"/>
      <c r="W17" s="276"/>
      <c r="X17" s="277"/>
      <c r="Y17" s="286"/>
      <c r="Z17" s="286"/>
      <c r="AA17" s="286"/>
      <c r="AB17" s="286"/>
      <c r="AC17" s="286"/>
      <c r="AD17" s="73"/>
      <c r="AF17" s="94"/>
      <c r="AG17" s="95" t="s">
        <v>31</v>
      </c>
      <c r="AH17" s="329"/>
      <c r="AI17" s="96" t="s">
        <v>42</v>
      </c>
      <c r="AJ17" s="97" t="s">
        <v>43</v>
      </c>
      <c r="AK17" s="96" t="s">
        <v>42</v>
      </c>
      <c r="AL17" s="98" t="s">
        <v>43</v>
      </c>
      <c r="AM17" s="99" t="s">
        <v>155</v>
      </c>
      <c r="AN17" s="98" t="s">
        <v>43</v>
      </c>
    </row>
    <row r="18" spans="1:40" s="71" customFormat="1" ht="30" customHeight="1" thickBot="1">
      <c r="A18" s="73"/>
      <c r="B18" s="284" t="s">
        <v>136</v>
      </c>
      <c r="C18" s="285"/>
      <c r="D18" s="285"/>
      <c r="E18" s="285"/>
      <c r="F18" s="285"/>
      <c r="G18" s="285"/>
      <c r="H18" s="285"/>
      <c r="I18" s="285"/>
      <c r="J18" s="285"/>
      <c r="K18" s="285"/>
      <c r="L18" s="285"/>
      <c r="M18" s="285"/>
      <c r="N18" s="285"/>
      <c r="O18" s="285"/>
      <c r="P18" s="278"/>
      <c r="Q18" s="279"/>
      <c r="R18" s="280"/>
      <c r="S18" s="332"/>
      <c r="T18" s="279"/>
      <c r="U18" s="280"/>
      <c r="V18" s="332"/>
      <c r="W18" s="279"/>
      <c r="X18" s="333"/>
      <c r="Y18" s="439"/>
      <c r="Z18" s="440"/>
      <c r="AA18" s="440"/>
      <c r="AB18" s="440"/>
      <c r="AC18" s="440"/>
      <c r="AD18" s="73"/>
      <c r="AF18" s="93" t="s">
        <v>12</v>
      </c>
      <c r="AG18" s="93" t="s">
        <v>30</v>
      </c>
      <c r="AH18" s="100"/>
      <c r="AI18" s="330" t="s">
        <v>41</v>
      </c>
      <c r="AJ18" s="331"/>
      <c r="AK18" s="330" t="s">
        <v>33</v>
      </c>
      <c r="AL18" s="331"/>
      <c r="AM18" s="330" t="s">
        <v>40</v>
      </c>
      <c r="AN18" s="331"/>
    </row>
    <row r="19" spans="1:40" s="71" customFormat="1" ht="41.25" customHeight="1">
      <c r="A19" s="73"/>
      <c r="B19" s="101" t="s">
        <v>35</v>
      </c>
      <c r="C19" s="344" t="s">
        <v>220</v>
      </c>
      <c r="D19" s="345"/>
      <c r="E19" s="345"/>
      <c r="F19" s="345"/>
      <c r="G19" s="345"/>
      <c r="H19" s="345"/>
      <c r="I19" s="345"/>
      <c r="J19" s="345"/>
      <c r="K19" s="345"/>
      <c r="L19" s="345"/>
      <c r="M19" s="345"/>
      <c r="N19" s="345"/>
      <c r="O19" s="345"/>
      <c r="P19" s="415"/>
      <c r="Q19" s="416"/>
      <c r="R19" s="417"/>
      <c r="S19" s="444"/>
      <c r="T19" s="416"/>
      <c r="U19" s="445"/>
      <c r="V19" s="447"/>
      <c r="W19" s="447"/>
      <c r="X19" s="447"/>
      <c r="Y19" s="449"/>
      <c r="Z19" s="449"/>
      <c r="AA19" s="449"/>
      <c r="AB19" s="449"/>
      <c r="AC19" s="450"/>
      <c r="AD19" s="73"/>
      <c r="AF19" s="102" t="s">
        <v>156</v>
      </c>
      <c r="AG19" s="103">
        <v>0.3333333333333333</v>
      </c>
      <c r="AH19" s="104"/>
      <c r="AI19" s="105"/>
      <c r="AJ19" s="106"/>
      <c r="AK19" s="107"/>
      <c r="AL19" s="108"/>
      <c r="AM19" s="107"/>
      <c r="AN19" s="108"/>
    </row>
    <row r="20" spans="1:40" s="71" customFormat="1" ht="41.25" customHeight="1">
      <c r="A20" s="73"/>
      <c r="B20" s="101" t="s">
        <v>169</v>
      </c>
      <c r="C20" s="349" t="s">
        <v>214</v>
      </c>
      <c r="D20" s="350"/>
      <c r="E20" s="350"/>
      <c r="F20" s="350"/>
      <c r="G20" s="350"/>
      <c r="H20" s="350"/>
      <c r="I20" s="350"/>
      <c r="J20" s="350"/>
      <c r="K20" s="350"/>
      <c r="L20" s="350"/>
      <c r="M20" s="350"/>
      <c r="N20" s="350"/>
      <c r="O20" s="350"/>
      <c r="P20" s="412"/>
      <c r="Q20" s="413"/>
      <c r="R20" s="414"/>
      <c r="S20" s="441"/>
      <c r="T20" s="442"/>
      <c r="U20" s="443"/>
      <c r="V20" s="446"/>
      <c r="W20" s="446"/>
      <c r="X20" s="446"/>
      <c r="Y20" s="453"/>
      <c r="Z20" s="453"/>
      <c r="AA20" s="453"/>
      <c r="AB20" s="453"/>
      <c r="AC20" s="454"/>
      <c r="AD20" s="73"/>
      <c r="AF20" s="79"/>
      <c r="AG20" s="103">
        <v>0.340277777777778</v>
      </c>
      <c r="AH20" s="111">
        <v>4</v>
      </c>
      <c r="AI20" s="112" t="s">
        <v>159</v>
      </c>
      <c r="AJ20" s="113" t="s">
        <v>160</v>
      </c>
      <c r="AK20" s="112" t="s">
        <v>56</v>
      </c>
      <c r="AL20" s="114" t="s">
        <v>57</v>
      </c>
      <c r="AM20" s="112" t="s">
        <v>58</v>
      </c>
      <c r="AN20" s="114" t="s">
        <v>59</v>
      </c>
    </row>
    <row r="21" spans="1:40" s="71" customFormat="1" ht="41.25" customHeight="1">
      <c r="A21" s="73"/>
      <c r="B21" s="101" t="s">
        <v>170</v>
      </c>
      <c r="C21" s="349" t="s">
        <v>235</v>
      </c>
      <c r="D21" s="350"/>
      <c r="E21" s="350"/>
      <c r="F21" s="350"/>
      <c r="G21" s="350"/>
      <c r="H21" s="350"/>
      <c r="I21" s="350"/>
      <c r="J21" s="350"/>
      <c r="K21" s="350"/>
      <c r="L21" s="350"/>
      <c r="M21" s="350"/>
      <c r="N21" s="350"/>
      <c r="O21" s="350"/>
      <c r="P21" s="412"/>
      <c r="Q21" s="413"/>
      <c r="R21" s="414"/>
      <c r="S21" s="321"/>
      <c r="T21" s="322"/>
      <c r="U21" s="323"/>
      <c r="V21" s="324"/>
      <c r="W21" s="324"/>
      <c r="X21" s="324"/>
      <c r="Y21" s="336"/>
      <c r="Z21" s="336"/>
      <c r="AA21" s="336"/>
      <c r="AB21" s="336"/>
      <c r="AC21" s="337"/>
      <c r="AD21" s="73"/>
      <c r="AF21" s="79"/>
      <c r="AG21" s="103">
        <v>0.34375</v>
      </c>
      <c r="AH21" s="71">
        <v>3</v>
      </c>
      <c r="AI21" s="112" t="s">
        <v>161</v>
      </c>
      <c r="AJ21" s="113" t="s">
        <v>160</v>
      </c>
      <c r="AK21" s="112" t="s">
        <v>60</v>
      </c>
      <c r="AL21" s="114" t="s">
        <v>61</v>
      </c>
      <c r="AM21" s="112" t="s">
        <v>62</v>
      </c>
      <c r="AN21" s="114" t="s">
        <v>63</v>
      </c>
    </row>
    <row r="22" spans="1:40" s="71" customFormat="1" ht="41.25" customHeight="1">
      <c r="A22" s="73"/>
      <c r="B22" s="101" t="s">
        <v>164</v>
      </c>
      <c r="C22" s="349" t="s">
        <v>221</v>
      </c>
      <c r="D22" s="350"/>
      <c r="E22" s="350"/>
      <c r="F22" s="350"/>
      <c r="G22" s="350"/>
      <c r="H22" s="350"/>
      <c r="I22" s="350"/>
      <c r="J22" s="350"/>
      <c r="K22" s="350"/>
      <c r="L22" s="350"/>
      <c r="M22" s="350"/>
      <c r="N22" s="350"/>
      <c r="O22" s="350"/>
      <c r="P22" s="412"/>
      <c r="Q22" s="413"/>
      <c r="R22" s="414"/>
      <c r="S22" s="321"/>
      <c r="T22" s="322"/>
      <c r="U22" s="323"/>
      <c r="V22" s="324"/>
      <c r="W22" s="324"/>
      <c r="X22" s="324"/>
      <c r="Y22" s="336"/>
      <c r="Z22" s="336"/>
      <c r="AA22" s="336"/>
      <c r="AB22" s="336"/>
      <c r="AC22" s="337"/>
      <c r="AD22" s="73"/>
      <c r="AF22" s="79"/>
      <c r="AG22" s="103">
        <v>0.350694444444445</v>
      </c>
      <c r="AH22" s="71">
        <v>2</v>
      </c>
      <c r="AI22" s="79"/>
      <c r="AJ22" s="79"/>
      <c r="AK22" s="118"/>
      <c r="AL22" s="79"/>
      <c r="AM22" s="118"/>
      <c r="AN22" s="118"/>
    </row>
    <row r="23" spans="1:40" s="71" customFormat="1" ht="41.25" customHeight="1" thickBot="1">
      <c r="A23" s="73"/>
      <c r="B23" s="122" t="s">
        <v>192</v>
      </c>
      <c r="C23" s="451" t="s">
        <v>216</v>
      </c>
      <c r="D23" s="452"/>
      <c r="E23" s="452"/>
      <c r="F23" s="452"/>
      <c r="G23" s="452"/>
      <c r="H23" s="452"/>
      <c r="I23" s="452"/>
      <c r="J23" s="452"/>
      <c r="K23" s="452"/>
      <c r="L23" s="452"/>
      <c r="M23" s="452"/>
      <c r="N23" s="452"/>
      <c r="O23" s="452"/>
      <c r="P23" s="418"/>
      <c r="Q23" s="419"/>
      <c r="R23" s="420"/>
      <c r="S23" s="351"/>
      <c r="T23" s="326"/>
      <c r="U23" s="448"/>
      <c r="V23" s="355"/>
      <c r="W23" s="355"/>
      <c r="X23" s="355"/>
      <c r="Y23" s="352"/>
      <c r="Z23" s="352"/>
      <c r="AA23" s="352"/>
      <c r="AB23" s="352"/>
      <c r="AC23" s="353"/>
      <c r="AD23" s="73"/>
      <c r="AF23" s="79"/>
      <c r="AG23" s="103">
        <v>0.361111111111111</v>
      </c>
      <c r="AH23" s="115">
        <v>1</v>
      </c>
      <c r="AI23" s="79"/>
      <c r="AJ23" s="79"/>
      <c r="AK23" s="118"/>
      <c r="AL23" s="79"/>
      <c r="AM23" s="118"/>
      <c r="AN23" s="118"/>
    </row>
    <row r="24" spans="1:40" s="71" customFormat="1" ht="41.25" customHeight="1">
      <c r="A24" s="73"/>
      <c r="B24" s="119"/>
      <c r="C24" s="349"/>
      <c r="D24" s="350"/>
      <c r="E24" s="350"/>
      <c r="F24" s="350"/>
      <c r="G24" s="350"/>
      <c r="H24" s="350"/>
      <c r="I24" s="350"/>
      <c r="J24" s="350"/>
      <c r="K24" s="350"/>
      <c r="L24" s="350"/>
      <c r="M24" s="350"/>
      <c r="N24" s="350"/>
      <c r="O24" s="350"/>
      <c r="P24" s="356"/>
      <c r="Q24" s="356"/>
      <c r="R24" s="356"/>
      <c r="S24" s="359"/>
      <c r="T24" s="360"/>
      <c r="U24" s="360"/>
      <c r="V24" s="361"/>
      <c r="W24" s="362"/>
      <c r="X24" s="362"/>
      <c r="Y24" s="364"/>
      <c r="Z24" s="364"/>
      <c r="AA24" s="364"/>
      <c r="AB24" s="364"/>
      <c r="AC24" s="364"/>
      <c r="AD24" s="73"/>
      <c r="AF24" s="79"/>
      <c r="AG24" s="103">
        <v>0.368055555555556</v>
      </c>
      <c r="AH24" s="79"/>
      <c r="AI24" s="79"/>
      <c r="AJ24" s="79"/>
      <c r="AK24" s="118"/>
      <c r="AL24" s="79"/>
      <c r="AM24" s="118"/>
      <c r="AN24" s="118"/>
    </row>
    <row r="25" spans="1:40" s="71" customFormat="1" ht="41.25" customHeight="1">
      <c r="A25" s="73"/>
      <c r="B25" s="119"/>
      <c r="C25" s="349"/>
      <c r="D25" s="350"/>
      <c r="E25" s="350"/>
      <c r="F25" s="350"/>
      <c r="G25" s="350"/>
      <c r="H25" s="350"/>
      <c r="I25" s="350"/>
      <c r="J25" s="350"/>
      <c r="K25" s="350"/>
      <c r="L25" s="350"/>
      <c r="M25" s="350"/>
      <c r="N25" s="350"/>
      <c r="O25" s="350"/>
      <c r="P25" s="356"/>
      <c r="Q25" s="356"/>
      <c r="R25" s="356"/>
      <c r="S25" s="359"/>
      <c r="T25" s="360"/>
      <c r="U25" s="360"/>
      <c r="V25" s="361"/>
      <c r="W25" s="362"/>
      <c r="X25" s="362"/>
      <c r="Y25" s="364"/>
      <c r="Z25" s="364"/>
      <c r="AA25" s="364"/>
      <c r="AB25" s="364"/>
      <c r="AC25" s="364"/>
      <c r="AD25" s="73"/>
      <c r="AF25" s="79"/>
      <c r="AG25" s="103">
        <v>0.375</v>
      </c>
      <c r="AH25" s="79"/>
      <c r="AI25" s="79"/>
      <c r="AJ25" s="79"/>
      <c r="AK25" s="79"/>
      <c r="AL25" s="79"/>
      <c r="AM25" s="79"/>
      <c r="AN25" s="79"/>
    </row>
    <row r="26" spans="1:40" s="71" customFormat="1" ht="41.25" customHeight="1">
      <c r="A26" s="73"/>
      <c r="B26" s="119"/>
      <c r="C26" s="349"/>
      <c r="D26" s="350"/>
      <c r="E26" s="350"/>
      <c r="F26" s="350"/>
      <c r="G26" s="350"/>
      <c r="H26" s="350"/>
      <c r="I26" s="350"/>
      <c r="J26" s="350"/>
      <c r="K26" s="350"/>
      <c r="L26" s="350"/>
      <c r="M26" s="350"/>
      <c r="N26" s="350"/>
      <c r="O26" s="350"/>
      <c r="P26" s="356"/>
      <c r="Q26" s="356"/>
      <c r="R26" s="356"/>
      <c r="S26" s="359"/>
      <c r="T26" s="360"/>
      <c r="U26" s="360"/>
      <c r="V26" s="361"/>
      <c r="W26" s="362"/>
      <c r="X26" s="362"/>
      <c r="Y26" s="364"/>
      <c r="Z26" s="364"/>
      <c r="AA26" s="364"/>
      <c r="AB26" s="364"/>
      <c r="AC26" s="364"/>
      <c r="AD26" s="73"/>
      <c r="AF26" s="79"/>
      <c r="AG26" s="103">
        <v>0.378472222222223</v>
      </c>
      <c r="AH26" s="79"/>
      <c r="AI26" s="79"/>
      <c r="AJ26" s="79"/>
      <c r="AK26" s="79"/>
      <c r="AL26" s="79"/>
      <c r="AM26" s="79"/>
      <c r="AN26" s="79"/>
    </row>
    <row r="27" spans="1:44" s="79" customFormat="1" ht="41.25" customHeight="1">
      <c r="A27" s="73"/>
      <c r="B27" s="219"/>
      <c r="C27" s="365"/>
      <c r="D27" s="366"/>
      <c r="E27" s="366"/>
      <c r="F27" s="366"/>
      <c r="G27" s="366"/>
      <c r="H27" s="366"/>
      <c r="I27" s="366"/>
      <c r="J27" s="366"/>
      <c r="K27" s="366"/>
      <c r="L27" s="366"/>
      <c r="M27" s="366"/>
      <c r="N27" s="366"/>
      <c r="O27" s="366"/>
      <c r="P27" s="367"/>
      <c r="Q27" s="367"/>
      <c r="R27" s="367"/>
      <c r="S27" s="368"/>
      <c r="T27" s="369"/>
      <c r="U27" s="369"/>
      <c r="V27" s="370"/>
      <c r="W27" s="371"/>
      <c r="X27" s="371"/>
      <c r="Y27" s="372"/>
      <c r="Z27" s="372"/>
      <c r="AA27" s="372"/>
      <c r="AB27" s="372"/>
      <c r="AC27" s="372"/>
      <c r="AD27" s="73"/>
      <c r="AE27" s="71"/>
      <c r="AG27" s="103">
        <v>0.381944444444445</v>
      </c>
      <c r="AO27" s="71"/>
      <c r="AP27" s="71"/>
      <c r="AQ27" s="71"/>
      <c r="AR27" s="71"/>
    </row>
    <row r="28" spans="1:40" s="218" customFormat="1" ht="41.25" customHeight="1">
      <c r="A28" s="73"/>
      <c r="B28" s="224"/>
      <c r="C28" s="338"/>
      <c r="D28" s="339"/>
      <c r="E28" s="339"/>
      <c r="F28" s="339"/>
      <c r="G28" s="339"/>
      <c r="H28" s="339"/>
      <c r="I28" s="339"/>
      <c r="J28" s="339"/>
      <c r="K28" s="339"/>
      <c r="L28" s="339"/>
      <c r="M28" s="339"/>
      <c r="N28" s="339"/>
      <c r="O28" s="340"/>
      <c r="P28" s="343"/>
      <c r="Q28" s="341"/>
      <c r="R28" s="341"/>
      <c r="S28" s="341"/>
      <c r="T28" s="341"/>
      <c r="U28" s="342"/>
      <c r="V28" s="341"/>
      <c r="W28" s="341"/>
      <c r="X28" s="341"/>
      <c r="Y28" s="354"/>
      <c r="Z28" s="354"/>
      <c r="AA28" s="354"/>
      <c r="AB28" s="354"/>
      <c r="AC28" s="354"/>
      <c r="AD28" s="73"/>
      <c r="AE28" s="121"/>
      <c r="AF28" s="79"/>
      <c r="AG28" s="103">
        <v>0.381944444444445</v>
      </c>
      <c r="AH28" s="79"/>
      <c r="AI28" s="79"/>
      <c r="AJ28" s="79"/>
      <c r="AK28" s="79"/>
      <c r="AL28" s="79"/>
      <c r="AM28" s="79"/>
      <c r="AN28" s="79"/>
    </row>
    <row r="29" spans="1:40" s="218" customFormat="1" ht="8.25" customHeight="1">
      <c r="A29" s="73"/>
      <c r="B29" s="120"/>
      <c r="C29" s="73"/>
      <c r="D29" s="73"/>
      <c r="E29" s="73"/>
      <c r="F29" s="73"/>
      <c r="G29" s="73"/>
      <c r="H29" s="73"/>
      <c r="I29" s="73"/>
      <c r="J29" s="73"/>
      <c r="K29" s="73"/>
      <c r="L29" s="73"/>
      <c r="M29" s="71"/>
      <c r="N29" s="71"/>
      <c r="O29" s="71"/>
      <c r="P29" s="73"/>
      <c r="Q29" s="73"/>
      <c r="R29" s="73"/>
      <c r="S29" s="73"/>
      <c r="T29" s="73"/>
      <c r="U29" s="73"/>
      <c r="V29" s="73"/>
      <c r="W29" s="73"/>
      <c r="X29" s="73"/>
      <c r="Y29" s="73"/>
      <c r="Z29" s="73"/>
      <c r="AA29" s="73"/>
      <c r="AB29" s="73"/>
      <c r="AC29" s="73"/>
      <c r="AD29" s="73"/>
      <c r="AE29" s="121"/>
      <c r="AF29" s="79"/>
      <c r="AG29" s="103">
        <v>0.385416666666667</v>
      </c>
      <c r="AH29" s="79"/>
      <c r="AI29" s="79"/>
      <c r="AJ29" s="79"/>
      <c r="AK29" s="79"/>
      <c r="AL29" s="79"/>
      <c r="AM29" s="79"/>
      <c r="AN29" s="79"/>
    </row>
    <row r="30" spans="1:40" s="218" customFormat="1" ht="15.75" customHeight="1">
      <c r="A30" s="73"/>
      <c r="B30" s="258" t="s">
        <v>230</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73"/>
      <c r="AE30" s="121"/>
      <c r="AF30" s="79"/>
      <c r="AG30" s="103">
        <v>0.38888888888889</v>
      </c>
      <c r="AH30" s="79"/>
      <c r="AI30" s="79"/>
      <c r="AJ30" s="79"/>
      <c r="AK30" s="79"/>
      <c r="AL30" s="79"/>
      <c r="AM30" s="79"/>
      <c r="AN30" s="79"/>
    </row>
    <row r="31" spans="1:40" s="218" customFormat="1" ht="15.75" customHeight="1">
      <c r="A31" s="73"/>
      <c r="B31" s="261" t="s">
        <v>231</v>
      </c>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3"/>
      <c r="AD31" s="73"/>
      <c r="AE31" s="121"/>
      <c r="AF31" s="79"/>
      <c r="AG31" s="103">
        <v>0.392361111111112</v>
      </c>
      <c r="AH31" s="79"/>
      <c r="AI31" s="79"/>
      <c r="AJ31" s="79"/>
      <c r="AK31" s="79"/>
      <c r="AL31" s="79"/>
      <c r="AM31" s="79"/>
      <c r="AN31" s="79"/>
    </row>
    <row r="32" spans="1:44" s="28" customFormat="1" ht="15.75" customHeight="1">
      <c r="A32" s="5"/>
      <c r="B32" s="120"/>
      <c r="C32" s="73"/>
      <c r="D32" s="73"/>
      <c r="E32" s="73"/>
      <c r="F32" s="73"/>
      <c r="G32" s="73"/>
      <c r="H32" s="73"/>
      <c r="I32" s="73"/>
      <c r="J32" s="73"/>
      <c r="K32" s="73"/>
      <c r="L32" s="73"/>
      <c r="M32" s="79"/>
      <c r="N32" s="79"/>
      <c r="O32" s="79"/>
      <c r="P32" s="73"/>
      <c r="Q32" s="73"/>
      <c r="R32" s="73"/>
      <c r="S32" s="73"/>
      <c r="T32" s="73"/>
      <c r="U32" s="73"/>
      <c r="V32" s="73"/>
      <c r="W32" s="73"/>
      <c r="X32" s="73"/>
      <c r="Y32" s="73"/>
      <c r="Z32" s="73"/>
      <c r="AA32" s="73"/>
      <c r="AB32" s="73"/>
      <c r="AC32" s="73"/>
      <c r="AD32" s="5"/>
      <c r="AE32" s="8"/>
      <c r="AG32" s="24">
        <v>0.402777777777779</v>
      </c>
      <c r="AH32" s="79"/>
      <c r="AO32" s="6"/>
      <c r="AP32" s="6"/>
      <c r="AQ32" s="6"/>
      <c r="AR32" s="6"/>
    </row>
    <row r="33" spans="1:44" s="28" customFormat="1" ht="15.75" customHeight="1">
      <c r="A33" s="5"/>
      <c r="B33" s="120"/>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5"/>
      <c r="AE33" s="8"/>
      <c r="AG33" s="24">
        <v>0.406250000000001</v>
      </c>
      <c r="AO33" s="6"/>
      <c r="AP33" s="6"/>
      <c r="AQ33" s="6"/>
      <c r="AR33" s="6"/>
    </row>
    <row r="34" spans="1:44" s="28" customFormat="1" ht="15.75" customHeight="1">
      <c r="A34" s="5"/>
      <c r="B34" s="120"/>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5"/>
      <c r="AE34" s="8"/>
      <c r="AG34" s="24">
        <v>0.409722222222223</v>
      </c>
      <c r="AO34" s="6"/>
      <c r="AP34" s="6"/>
      <c r="AQ34" s="6"/>
      <c r="AR34" s="6"/>
    </row>
    <row r="35" spans="1:44" s="28" customFormat="1" ht="15.75" customHeight="1">
      <c r="A35" s="5"/>
      <c r="B35" s="7"/>
      <c r="C35" s="73"/>
      <c r="D35" s="73"/>
      <c r="E35" s="73"/>
      <c r="F35" s="73"/>
      <c r="G35" s="73"/>
      <c r="H35" s="73"/>
      <c r="I35" s="73"/>
      <c r="J35" s="73"/>
      <c r="K35" s="73"/>
      <c r="L35" s="73"/>
      <c r="M35" s="73"/>
      <c r="N35" s="73"/>
      <c r="O35" s="73"/>
      <c r="P35" s="73"/>
      <c r="Q35" s="5"/>
      <c r="R35" s="5"/>
      <c r="S35" s="5"/>
      <c r="T35" s="5"/>
      <c r="U35" s="5"/>
      <c r="V35" s="5"/>
      <c r="W35" s="5"/>
      <c r="X35" s="5"/>
      <c r="Y35" s="5"/>
      <c r="Z35" s="5"/>
      <c r="AA35" s="5"/>
      <c r="AB35" s="5"/>
      <c r="AC35" s="5"/>
      <c r="AD35" s="5"/>
      <c r="AE35" s="8"/>
      <c r="AG35" s="24">
        <v>0.413194444444445</v>
      </c>
      <c r="AO35" s="6"/>
      <c r="AP35" s="6"/>
      <c r="AQ35" s="6"/>
      <c r="AR35" s="6"/>
    </row>
    <row r="36" spans="1:44" s="28" customFormat="1" ht="15.75" customHeight="1">
      <c r="A36" s="5"/>
      <c r="B36" s="7"/>
      <c r="C36" s="73"/>
      <c r="D36" s="73"/>
      <c r="E36" s="73"/>
      <c r="F36" s="73"/>
      <c r="G36" s="73"/>
      <c r="H36" s="73"/>
      <c r="I36" s="73"/>
      <c r="J36" s="73"/>
      <c r="K36" s="73"/>
      <c r="L36" s="73"/>
      <c r="M36" s="73"/>
      <c r="N36" s="73"/>
      <c r="O36" s="73"/>
      <c r="P36" s="73"/>
      <c r="Q36" s="5"/>
      <c r="R36" s="5"/>
      <c r="S36" s="5"/>
      <c r="T36" s="5"/>
      <c r="U36" s="5"/>
      <c r="V36" s="5"/>
      <c r="W36" s="5"/>
      <c r="X36" s="5"/>
      <c r="Y36" s="5"/>
      <c r="Z36" s="5"/>
      <c r="AA36" s="5"/>
      <c r="AB36" s="5"/>
      <c r="AC36" s="5"/>
      <c r="AD36" s="5"/>
      <c r="AE36" s="8"/>
      <c r="AG36" s="24">
        <v>0.416666666666668</v>
      </c>
      <c r="AO36" s="6"/>
      <c r="AP36" s="6"/>
      <c r="AQ36" s="6"/>
      <c r="AR36" s="6"/>
    </row>
    <row r="37" spans="1:44" s="28" customFormat="1" ht="15.75" customHeight="1">
      <c r="A37" s="5"/>
      <c r="B37" s="7"/>
      <c r="C37" s="73"/>
      <c r="D37" s="73"/>
      <c r="E37" s="73"/>
      <c r="F37" s="73"/>
      <c r="G37" s="73"/>
      <c r="H37" s="73"/>
      <c r="I37" s="73"/>
      <c r="J37" s="73"/>
      <c r="K37" s="73"/>
      <c r="L37" s="73"/>
      <c r="M37" s="73"/>
      <c r="N37" s="73"/>
      <c r="O37" s="73"/>
      <c r="P37" s="73"/>
      <c r="Q37" s="5"/>
      <c r="R37" s="5"/>
      <c r="S37" s="5"/>
      <c r="T37" s="5"/>
      <c r="U37" s="5"/>
      <c r="V37" s="5"/>
      <c r="W37" s="5"/>
      <c r="X37" s="5"/>
      <c r="Y37" s="5"/>
      <c r="Z37" s="5"/>
      <c r="AA37" s="5"/>
      <c r="AB37" s="5"/>
      <c r="AC37" s="5"/>
      <c r="AD37" s="5"/>
      <c r="AE37" s="8"/>
      <c r="AG37" s="24">
        <v>0.42013888888889</v>
      </c>
      <c r="AO37" s="6"/>
      <c r="AP37" s="6"/>
      <c r="AQ37" s="6"/>
      <c r="AR37" s="6"/>
    </row>
    <row r="38" spans="1:44" s="28" customFormat="1" ht="15.75" customHeight="1">
      <c r="A38" s="5"/>
      <c r="B38" s="7"/>
      <c r="C38" s="73"/>
      <c r="D38" s="73"/>
      <c r="E38" s="73"/>
      <c r="F38" s="73"/>
      <c r="G38" s="73"/>
      <c r="H38" s="73"/>
      <c r="I38" s="73"/>
      <c r="J38" s="73"/>
      <c r="K38" s="73"/>
      <c r="L38" s="73"/>
      <c r="M38" s="73"/>
      <c r="N38" s="73"/>
      <c r="O38" s="73"/>
      <c r="P38" s="73"/>
      <c r="Q38" s="5"/>
      <c r="R38" s="5"/>
      <c r="S38" s="5"/>
      <c r="T38" s="5"/>
      <c r="U38" s="5"/>
      <c r="V38" s="5"/>
      <c r="W38" s="5"/>
      <c r="X38" s="5"/>
      <c r="Y38" s="5"/>
      <c r="Z38" s="5"/>
      <c r="AA38" s="5"/>
      <c r="AB38" s="5"/>
      <c r="AC38" s="5"/>
      <c r="AD38" s="5"/>
      <c r="AE38" s="8"/>
      <c r="AG38" s="24">
        <v>0.423611111111112</v>
      </c>
      <c r="AO38" s="6"/>
      <c r="AP38" s="6"/>
      <c r="AQ38" s="6"/>
      <c r="AR38" s="6"/>
    </row>
    <row r="39" spans="1:44" s="28" customFormat="1" ht="15.75" customHeight="1">
      <c r="A39" s="5"/>
      <c r="B39" s="7"/>
      <c r="C39" s="73"/>
      <c r="D39" s="73"/>
      <c r="E39" s="73"/>
      <c r="F39" s="73"/>
      <c r="G39" s="73"/>
      <c r="H39" s="73"/>
      <c r="I39" s="73"/>
      <c r="J39" s="73"/>
      <c r="K39" s="73"/>
      <c r="L39" s="73"/>
      <c r="M39" s="73"/>
      <c r="N39" s="73"/>
      <c r="O39" s="73"/>
      <c r="P39" s="73"/>
      <c r="Q39" s="5"/>
      <c r="R39" s="5"/>
      <c r="S39" s="5"/>
      <c r="T39" s="5"/>
      <c r="U39" s="5"/>
      <c r="V39" s="5"/>
      <c r="W39" s="5"/>
      <c r="X39" s="5"/>
      <c r="Y39" s="5"/>
      <c r="Z39" s="5"/>
      <c r="AA39" s="5"/>
      <c r="AB39" s="5"/>
      <c r="AC39" s="5"/>
      <c r="AD39" s="5"/>
      <c r="AE39" s="8"/>
      <c r="AG39" s="24">
        <v>0.427083333333334</v>
      </c>
      <c r="AO39" s="6"/>
      <c r="AP39" s="6"/>
      <c r="AQ39" s="6"/>
      <c r="AR39" s="6"/>
    </row>
    <row r="40" spans="1:44" s="28" customFormat="1" ht="15.75" customHeight="1">
      <c r="A40" s="5"/>
      <c r="B40" s="7"/>
      <c r="C40" s="73"/>
      <c r="D40" s="73"/>
      <c r="E40" s="73"/>
      <c r="F40" s="73"/>
      <c r="G40" s="73"/>
      <c r="H40" s="73"/>
      <c r="I40" s="73"/>
      <c r="J40" s="73"/>
      <c r="K40" s="73"/>
      <c r="L40" s="73"/>
      <c r="M40" s="73"/>
      <c r="N40" s="73"/>
      <c r="O40" s="73"/>
      <c r="P40" s="73"/>
      <c r="Q40" s="5"/>
      <c r="R40" s="5"/>
      <c r="S40" s="5"/>
      <c r="T40" s="5"/>
      <c r="U40" s="5"/>
      <c r="V40" s="5"/>
      <c r="W40" s="5"/>
      <c r="X40" s="5"/>
      <c r="Y40" s="5"/>
      <c r="Z40" s="5"/>
      <c r="AA40" s="5"/>
      <c r="AB40" s="5"/>
      <c r="AC40" s="5"/>
      <c r="AD40" s="5"/>
      <c r="AE40" s="8"/>
      <c r="AG40" s="24">
        <v>0.430555555555557</v>
      </c>
      <c r="AO40" s="6"/>
      <c r="AP40" s="6"/>
      <c r="AQ40" s="6"/>
      <c r="AR40" s="6"/>
    </row>
    <row r="41" spans="1:44" s="28" customFormat="1" ht="15.75" customHeight="1">
      <c r="A41" s="5"/>
      <c r="B41" s="7"/>
      <c r="C41" s="73"/>
      <c r="D41" s="73"/>
      <c r="E41" s="73"/>
      <c r="F41" s="73"/>
      <c r="G41" s="73"/>
      <c r="H41" s="73"/>
      <c r="I41" s="73"/>
      <c r="J41" s="73"/>
      <c r="K41" s="73"/>
      <c r="L41" s="73"/>
      <c r="M41" s="73"/>
      <c r="N41" s="73"/>
      <c r="O41" s="73"/>
      <c r="P41" s="73"/>
      <c r="Q41" s="5"/>
      <c r="R41" s="5"/>
      <c r="S41" s="5"/>
      <c r="T41" s="5"/>
      <c r="U41" s="5"/>
      <c r="V41" s="5"/>
      <c r="W41" s="5"/>
      <c r="X41" s="5"/>
      <c r="Y41" s="5"/>
      <c r="Z41" s="5"/>
      <c r="AA41" s="5"/>
      <c r="AB41" s="5"/>
      <c r="AC41" s="5"/>
      <c r="AD41" s="5"/>
      <c r="AE41" s="8"/>
      <c r="AG41" s="24">
        <v>0.434027777777779</v>
      </c>
      <c r="AO41" s="6"/>
      <c r="AP41" s="6"/>
      <c r="AQ41" s="6"/>
      <c r="AR41" s="6"/>
    </row>
    <row r="42" spans="1:44" s="28" customFormat="1" ht="15.75" customHeight="1">
      <c r="A42" s="5"/>
      <c r="B42" s="7"/>
      <c r="C42" s="73"/>
      <c r="D42" s="73"/>
      <c r="E42" s="73"/>
      <c r="F42" s="73"/>
      <c r="G42" s="73"/>
      <c r="H42" s="73"/>
      <c r="I42" s="73"/>
      <c r="J42" s="73"/>
      <c r="K42" s="73"/>
      <c r="L42" s="73"/>
      <c r="M42" s="73"/>
      <c r="N42" s="73"/>
      <c r="O42" s="73"/>
      <c r="P42" s="73"/>
      <c r="Q42" s="5"/>
      <c r="R42" s="5"/>
      <c r="S42" s="5"/>
      <c r="T42" s="5"/>
      <c r="U42" s="5"/>
      <c r="V42" s="5"/>
      <c r="W42" s="5"/>
      <c r="X42" s="5"/>
      <c r="Y42" s="5"/>
      <c r="Z42" s="5"/>
      <c r="AA42" s="5"/>
      <c r="AB42" s="5"/>
      <c r="AC42" s="5"/>
      <c r="AD42" s="5"/>
      <c r="AE42" s="8"/>
      <c r="AG42" s="24">
        <v>0.437500000000001</v>
      </c>
      <c r="AO42" s="6"/>
      <c r="AP42" s="6"/>
      <c r="AQ42" s="6"/>
      <c r="AR42" s="6"/>
    </row>
    <row r="43" spans="1:44" s="28" customFormat="1" ht="15.75" customHeight="1">
      <c r="A43" s="5"/>
      <c r="B43" s="7"/>
      <c r="C43" s="73"/>
      <c r="D43" s="73"/>
      <c r="E43" s="73"/>
      <c r="F43" s="73"/>
      <c r="G43" s="73"/>
      <c r="H43" s="73"/>
      <c r="I43" s="73"/>
      <c r="J43" s="73"/>
      <c r="K43" s="73"/>
      <c r="L43" s="73"/>
      <c r="M43" s="73"/>
      <c r="N43" s="73"/>
      <c r="O43" s="73"/>
      <c r="P43" s="73"/>
      <c r="Q43" s="5"/>
      <c r="R43" s="5"/>
      <c r="S43" s="5"/>
      <c r="T43" s="5"/>
      <c r="U43" s="5"/>
      <c r="V43" s="5"/>
      <c r="W43" s="5"/>
      <c r="X43" s="5"/>
      <c r="Y43" s="5"/>
      <c r="Z43" s="5"/>
      <c r="AA43" s="5"/>
      <c r="AB43" s="5"/>
      <c r="AC43" s="5"/>
      <c r="AD43" s="5"/>
      <c r="AE43" s="8"/>
      <c r="AG43" s="24">
        <v>0.440972222222223</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0.444444444444445</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0.447916666666668</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0.45138888888889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0.454861111111112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0.458333333333335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0.461805555555557</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0.465277777777779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0.468750000000001</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0.472222222222224</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0.475694444444446</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0.479166666666668</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0.48263888888889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0.486111111111113</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0.489583333333335</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0.493055555555557</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0.496527777777779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0.500000000000002</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0.503472222222224</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0.506944444444446</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0.510416666666669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0.513888888888891</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0.517361111111113</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0.520833333333335</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0.524305555555558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0.52777777777778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0.531250000000002</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0.534722222222224</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0.538194444444447</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0.541666666666669</v>
      </c>
      <c r="AO72" s="6"/>
      <c r="AP72" s="6"/>
      <c r="AQ72" s="6"/>
      <c r="AR72" s="6"/>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0.545138888888891</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0.548611111111113</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0.552083333333336</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0.555555555555558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0.55902777777778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0.562500000000003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0.565972222222225</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0.569444444444447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0.572916666666669</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0.576388888888892</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0.579861111111114</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0.583333333333336</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0.586805555555558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0.590277777777781</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0.593750000000003</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0.597222222222225</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0.600694444444447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0.60416666666667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0.607638888888892</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0.611111111111114</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0.614583333333336</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0.618055555555559</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0.621527777777781</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0.625000000000003</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0.628472222222226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0.631944444444448</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0.63541666666667</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0.638888888888892</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0.642361111111115</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0.645833333333337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0.649305555555559</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0.652777777777781</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0.656250000000004</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0.659722222222226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0.663194444444448</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0.66666666666667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0.670138888888893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0.673611111111115</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0.677083333333337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0.68055555555556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0.684027777777782</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0.687500000000004</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0.690972222222226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0.694444444444449</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0.697916666666671</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0.701388888888893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0.704861111111115</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0.708333333333338</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0.71180555555556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0.715277777777782</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0.718750000000004</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0.722222222222227</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0.725694444444449</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0.729166666666671</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0.732638888888894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0.736111111111116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0.739583333333338</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0.74305555555556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0.746527777777783</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0.750000000000005</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0.753472222222227</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0.756944444444449</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0.760416666666672</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0.763888888888894</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0.767361111111116</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0.770833333333338</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0.774305555555561</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0.777777777777783</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0.781250000000005</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0.784722222222228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0.78819444444445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31">
        <v>0.791666666666672</v>
      </c>
    </row>
  </sheetData>
  <sheetProtection/>
  <mergeCells count="89">
    <mergeCell ref="V24:X24"/>
    <mergeCell ref="Y24:AC24"/>
    <mergeCell ref="C25:O25"/>
    <mergeCell ref="P25:R25"/>
    <mergeCell ref="S25:U25"/>
    <mergeCell ref="V25:X25"/>
    <mergeCell ref="Y28:AC28"/>
    <mergeCell ref="AM18:AN18"/>
    <mergeCell ref="AI18:AJ18"/>
    <mergeCell ref="S22:U22"/>
    <mergeCell ref="V22:X22"/>
    <mergeCell ref="Y20:AC20"/>
    <mergeCell ref="Y26:AC26"/>
    <mergeCell ref="Y25:AC25"/>
    <mergeCell ref="Y22:AC22"/>
    <mergeCell ref="V21:X21"/>
    <mergeCell ref="C27:O27"/>
    <mergeCell ref="P27:R27"/>
    <mergeCell ref="S27:U27"/>
    <mergeCell ref="V27:X27"/>
    <mergeCell ref="Y27:AC27"/>
    <mergeCell ref="B30:AC30"/>
    <mergeCell ref="C28:O28"/>
    <mergeCell ref="P28:R28"/>
    <mergeCell ref="S28:U28"/>
    <mergeCell ref="V28:X28"/>
    <mergeCell ref="C26:O26"/>
    <mergeCell ref="P26:R26"/>
    <mergeCell ref="S26:U26"/>
    <mergeCell ref="V26:X26"/>
    <mergeCell ref="Y21:AC21"/>
    <mergeCell ref="P23:R23"/>
    <mergeCell ref="C23:O23"/>
    <mergeCell ref="C24:O24"/>
    <mergeCell ref="P24:R24"/>
    <mergeCell ref="S24:U24"/>
    <mergeCell ref="Y23:AC23"/>
    <mergeCell ref="S23:U23"/>
    <mergeCell ref="V23:X23"/>
    <mergeCell ref="Y19:AC19"/>
    <mergeCell ref="C21:O21"/>
    <mergeCell ref="P21:R21"/>
    <mergeCell ref="S21:U21"/>
    <mergeCell ref="P18:R18"/>
    <mergeCell ref="V20:X20"/>
    <mergeCell ref="V19:X19"/>
    <mergeCell ref="S18:U18"/>
    <mergeCell ref="V18:X18"/>
    <mergeCell ref="C22:O22"/>
    <mergeCell ref="P22:R22"/>
    <mergeCell ref="B16:O17"/>
    <mergeCell ref="P16:R17"/>
    <mergeCell ref="E14:U14"/>
    <mergeCell ref="C20:O20"/>
    <mergeCell ref="P20:R20"/>
    <mergeCell ref="S20:U20"/>
    <mergeCell ref="B18:O18"/>
    <mergeCell ref="P19:R19"/>
    <mergeCell ref="S19:U19"/>
    <mergeCell ref="C19:O19"/>
    <mergeCell ref="Y10:AC11"/>
    <mergeCell ref="E11:I11"/>
    <mergeCell ref="M11:P11"/>
    <mergeCell ref="R11:U11"/>
    <mergeCell ref="Y13:AC14"/>
    <mergeCell ref="B10:C11"/>
    <mergeCell ref="E10:I10"/>
    <mergeCell ref="J10:K11"/>
    <mergeCell ref="M10:P10"/>
    <mergeCell ref="V10:X11"/>
    <mergeCell ref="AK18:AL18"/>
    <mergeCell ref="AI16:AJ16"/>
    <mergeCell ref="S16:U17"/>
    <mergeCell ref="V16:X17"/>
    <mergeCell ref="AM16:AN16"/>
    <mergeCell ref="AH16:AH17"/>
    <mergeCell ref="Y16:AC17"/>
    <mergeCell ref="AK16:AL16"/>
    <mergeCell ref="Y18:AC18"/>
    <mergeCell ref="B31:AC31"/>
    <mergeCell ref="B3:AC3"/>
    <mergeCell ref="B6:C6"/>
    <mergeCell ref="D6:AC6"/>
    <mergeCell ref="B7:C7"/>
    <mergeCell ref="D7:AC7"/>
    <mergeCell ref="V13:X14"/>
    <mergeCell ref="R10:U10"/>
    <mergeCell ref="B13:C14"/>
    <mergeCell ref="E13:U13"/>
  </mergeCells>
  <dataValidations count="3">
    <dataValidation type="list" allowBlank="1" showInputMessage="1" showErrorMessage="1" sqref="S28 P28 V28">
      <formula1>$AH$19:$AH$21</formula1>
    </dataValidation>
    <dataValidation type="list" allowBlank="1" showInputMessage="1" showErrorMessage="1" sqref="M10 R11:U11 R10 M11:P11">
      <formula1>$AG$17:$AG$144</formula1>
    </dataValidation>
    <dataValidation type="list" allowBlank="1" showInputMessage="1" showErrorMessage="1" sqref="V19:V27 P19:P27 S19:S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31"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row>
    <row r="6" spans="1:31"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row>
    <row r="7" spans="1:31" s="71" customFormat="1" ht="31.5" customHeight="1">
      <c r="A7" s="76"/>
      <c r="B7" s="320" t="s">
        <v>194</v>
      </c>
      <c r="C7" s="320"/>
      <c r="D7" s="436" t="str">
        <f>'シート2-状態応じた多様ｻｰﾋﾞｽ'!D7:AC7</f>
        <v>②-7ケアマネジメントにおける実践事例の研究及び発表「状態に応じた多様なサービス（地域密着型サービスや施設サービス等）の活用に関する事例」</v>
      </c>
      <c r="E7" s="436"/>
      <c r="F7" s="436"/>
      <c r="G7" s="436"/>
      <c r="H7" s="436"/>
      <c r="I7" s="436"/>
      <c r="J7" s="436"/>
      <c r="K7" s="436"/>
      <c r="L7" s="436"/>
      <c r="M7" s="436"/>
      <c r="N7" s="436"/>
      <c r="O7" s="436"/>
      <c r="P7" s="436"/>
      <c r="Q7" s="436"/>
      <c r="R7" s="436"/>
      <c r="S7" s="436"/>
      <c r="T7" s="436"/>
      <c r="U7" s="436"/>
      <c r="V7" s="436"/>
      <c r="W7" s="436"/>
      <c r="X7" s="436"/>
      <c r="Y7" s="436"/>
      <c r="Z7" s="436"/>
      <c r="AA7" s="436"/>
      <c r="AB7" s="436"/>
      <c r="AC7" s="455"/>
      <c r="AE7" s="73"/>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73" t="s">
        <v>243</v>
      </c>
      <c r="F10" s="374"/>
      <c r="G10" s="374"/>
      <c r="H10" s="374"/>
      <c r="I10" s="375"/>
      <c r="J10" s="296" t="s">
        <v>29</v>
      </c>
      <c r="K10" s="227"/>
      <c r="L10" s="84">
        <v>1</v>
      </c>
      <c r="M10" s="376">
        <f>IF(ISBLANK('シート2-状態応じた多様ｻｰﾋﾞｽ'!M10),"",'シート2-状態応じた多様ｻｰﾋﾞｽ'!M10)</f>
        <v>0.60416666666667</v>
      </c>
      <c r="N10" s="377"/>
      <c r="O10" s="377"/>
      <c r="P10" s="378"/>
      <c r="Q10" s="85" t="s">
        <v>1</v>
      </c>
      <c r="R10" s="376">
        <f>IF(ISBLANK('シート2-状態応じた多様ｻｰﾋﾞｽ'!R10),"",'シート2-状態応じた多様ｻｰﾋﾞｽ'!R10)</f>
        <v>0.770833333333338</v>
      </c>
      <c r="S10" s="379"/>
      <c r="T10" s="379"/>
      <c r="U10" s="380"/>
      <c r="V10" s="296" t="s">
        <v>2</v>
      </c>
      <c r="W10" s="227"/>
      <c r="X10" s="227"/>
      <c r="Y10" s="289">
        <f>IF(ISBLANK(シート1!N7),"",シート1!N7)</f>
      </c>
      <c r="Z10" s="290"/>
      <c r="AA10" s="290"/>
      <c r="AB10" s="290"/>
      <c r="AC10" s="291"/>
      <c r="AE10" s="73"/>
    </row>
    <row r="11" spans="2:31" s="71" customFormat="1" ht="18.75" customHeight="1" thickBot="1">
      <c r="B11" s="248"/>
      <c r="C11" s="248"/>
      <c r="D11" s="86">
        <v>2</v>
      </c>
      <c r="E11" s="381" t="s">
        <v>244</v>
      </c>
      <c r="F11" s="382"/>
      <c r="G11" s="382"/>
      <c r="H11" s="382"/>
      <c r="I11" s="383"/>
      <c r="J11" s="296"/>
      <c r="K11" s="227"/>
      <c r="L11" s="84">
        <v>2</v>
      </c>
      <c r="M11" s="384">
        <f>IF(ISBLANK('シート2-状態応じた多様ｻｰﾋﾞｽ'!M11),"",'シート2-状態応じた多様ｻｰﾋﾞｽ'!M11)</f>
      </c>
      <c r="N11" s="385"/>
      <c r="O11" s="385"/>
      <c r="P11" s="386"/>
      <c r="Q11" s="85" t="s">
        <v>1</v>
      </c>
      <c r="R11" s="384">
        <f>IF(ISBLANK('シート2-状態応じた多様ｻｰﾋﾞｽ'!R11),"",'シート2-状態応じた多様ｻｰﾋﾞｽ'!R11)</f>
      </c>
      <c r="S11" s="385"/>
      <c r="T11" s="385"/>
      <c r="U11" s="386"/>
      <c r="V11" s="296"/>
      <c r="W11" s="227"/>
      <c r="X11" s="227"/>
      <c r="Y11" s="292"/>
      <c r="Z11" s="293"/>
      <c r="AA11" s="293"/>
      <c r="AB11" s="293"/>
      <c r="AC11" s="294"/>
      <c r="AD11" s="87"/>
      <c r="AE11" s="87"/>
    </row>
    <row r="12" spans="2:38"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G12" s="71"/>
      <c r="AH12" s="71"/>
      <c r="AL12" s="71"/>
    </row>
    <row r="13" spans="2:29" s="71" customFormat="1" ht="18.75" customHeight="1">
      <c r="B13" s="248" t="s">
        <v>3</v>
      </c>
      <c r="C13" s="248"/>
      <c r="D13" s="83">
        <v>1</v>
      </c>
      <c r="E13" s="308" t="s">
        <v>239</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90">
        <f>IF(ISBLANK('シート2-状態応じた多様ｻｰﾋﾞｽ'!E14),"",'シート2-状態応じた多様ｻｰﾋﾞｽ'!E14)</f>
      </c>
      <c r="F14" s="391"/>
      <c r="G14" s="391"/>
      <c r="H14" s="391"/>
      <c r="I14" s="391"/>
      <c r="J14" s="391"/>
      <c r="K14" s="391"/>
      <c r="L14" s="391"/>
      <c r="M14" s="391"/>
      <c r="N14" s="391"/>
      <c r="O14" s="391"/>
      <c r="P14" s="391"/>
      <c r="Q14" s="391"/>
      <c r="R14" s="391"/>
      <c r="S14" s="391"/>
      <c r="T14" s="391"/>
      <c r="U14" s="392"/>
      <c r="V14" s="296"/>
      <c r="W14" s="227"/>
      <c r="X14" s="228"/>
      <c r="Y14" s="292"/>
      <c r="Z14" s="293"/>
      <c r="AA14" s="293"/>
      <c r="AB14" s="293"/>
      <c r="AC14" s="294"/>
    </row>
    <row r="15" spans="2:29" s="71" customFormat="1" ht="13.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2:29" s="71" customFormat="1" ht="13.5" customHeight="1">
      <c r="B16" s="264" t="s">
        <v>32</v>
      </c>
      <c r="C16" s="265"/>
      <c r="D16" s="265"/>
      <c r="E16" s="265"/>
      <c r="F16" s="265"/>
      <c r="G16" s="265"/>
      <c r="H16" s="265"/>
      <c r="I16" s="265"/>
      <c r="J16" s="265" t="s">
        <v>113</v>
      </c>
      <c r="K16" s="265"/>
      <c r="L16" s="265"/>
      <c r="M16" s="265"/>
      <c r="N16" s="265"/>
      <c r="O16" s="265"/>
      <c r="P16" s="265"/>
      <c r="Q16" s="265"/>
      <c r="R16" s="265"/>
      <c r="S16" s="265"/>
      <c r="T16" s="265"/>
      <c r="U16" s="265"/>
      <c r="V16" s="265"/>
      <c r="W16" s="265"/>
      <c r="X16" s="265"/>
      <c r="Y16" s="265"/>
      <c r="Z16" s="265"/>
      <c r="AA16" s="265"/>
      <c r="AB16" s="265"/>
      <c r="AC16" s="266"/>
    </row>
    <row r="17" spans="2:29" s="71" customFormat="1" ht="14.25" thickBot="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5"/>
    </row>
    <row r="18" spans="2:29" s="71" customFormat="1" ht="129.75" customHeight="1">
      <c r="B18" s="145" t="s">
        <v>70</v>
      </c>
      <c r="C18" s="406" t="s">
        <v>115</v>
      </c>
      <c r="D18" s="406"/>
      <c r="E18" s="406"/>
      <c r="F18" s="406"/>
      <c r="G18" s="406"/>
      <c r="H18" s="406"/>
      <c r="I18" s="407"/>
      <c r="J18" s="408"/>
      <c r="K18" s="409"/>
      <c r="L18" s="409"/>
      <c r="M18" s="409"/>
      <c r="N18" s="409"/>
      <c r="O18" s="409"/>
      <c r="P18" s="409"/>
      <c r="Q18" s="409"/>
      <c r="R18" s="409"/>
      <c r="S18" s="409"/>
      <c r="T18" s="409"/>
      <c r="U18" s="409"/>
      <c r="V18" s="409"/>
      <c r="W18" s="409"/>
      <c r="X18" s="409"/>
      <c r="Y18" s="409"/>
      <c r="Z18" s="409"/>
      <c r="AA18" s="409"/>
      <c r="AB18" s="409"/>
      <c r="AC18" s="410"/>
    </row>
    <row r="19" spans="2:29" s="71" customFormat="1" ht="129.75" customHeight="1">
      <c r="B19" s="146" t="s">
        <v>124</v>
      </c>
      <c r="C19" s="393" t="s">
        <v>114</v>
      </c>
      <c r="D19" s="393"/>
      <c r="E19" s="393"/>
      <c r="F19" s="393"/>
      <c r="G19" s="393"/>
      <c r="H19" s="393"/>
      <c r="I19" s="394"/>
      <c r="J19" s="395"/>
      <c r="K19" s="396"/>
      <c r="L19" s="396"/>
      <c r="M19" s="396"/>
      <c r="N19" s="396"/>
      <c r="O19" s="396"/>
      <c r="P19" s="396"/>
      <c r="Q19" s="396"/>
      <c r="R19" s="396"/>
      <c r="S19" s="396"/>
      <c r="T19" s="396"/>
      <c r="U19" s="396"/>
      <c r="V19" s="396"/>
      <c r="W19" s="396"/>
      <c r="X19" s="396"/>
      <c r="Y19" s="396"/>
      <c r="Z19" s="396"/>
      <c r="AA19" s="396"/>
      <c r="AB19" s="396"/>
      <c r="AC19" s="397"/>
    </row>
    <row r="20" spans="2:29" s="71" customFormat="1" ht="129.75" customHeight="1">
      <c r="B20" s="146" t="s">
        <v>125</v>
      </c>
      <c r="C20" s="393" t="s">
        <v>195</v>
      </c>
      <c r="D20" s="393"/>
      <c r="E20" s="393"/>
      <c r="F20" s="393"/>
      <c r="G20" s="393"/>
      <c r="H20" s="393"/>
      <c r="I20" s="394"/>
      <c r="J20" s="395"/>
      <c r="K20" s="396"/>
      <c r="L20" s="396"/>
      <c r="M20" s="396"/>
      <c r="N20" s="396"/>
      <c r="O20" s="396"/>
      <c r="P20" s="396"/>
      <c r="Q20" s="396"/>
      <c r="R20" s="396"/>
      <c r="S20" s="396"/>
      <c r="T20" s="396"/>
      <c r="U20" s="396"/>
      <c r="V20" s="396"/>
      <c r="W20" s="396"/>
      <c r="X20" s="396"/>
      <c r="Y20" s="396"/>
      <c r="Z20" s="396"/>
      <c r="AA20" s="396"/>
      <c r="AB20" s="396"/>
      <c r="AC20" s="397"/>
    </row>
    <row r="21" spans="2:29" s="71" customFormat="1" ht="129.75" customHeight="1" thickBot="1">
      <c r="B21" s="147" t="s">
        <v>164</v>
      </c>
      <c r="C21" s="398" t="s">
        <v>196</v>
      </c>
      <c r="D21" s="398"/>
      <c r="E21" s="398"/>
      <c r="F21" s="398"/>
      <c r="G21" s="398"/>
      <c r="H21" s="398"/>
      <c r="I21" s="399"/>
      <c r="J21" s="400"/>
      <c r="K21" s="401"/>
      <c r="L21" s="401"/>
      <c r="M21" s="401"/>
      <c r="N21" s="401"/>
      <c r="O21" s="401"/>
      <c r="P21" s="401"/>
      <c r="Q21" s="401"/>
      <c r="R21" s="401"/>
      <c r="S21" s="401"/>
      <c r="T21" s="401"/>
      <c r="U21" s="401"/>
      <c r="V21" s="401"/>
      <c r="W21" s="401"/>
      <c r="X21" s="401"/>
      <c r="Y21" s="401"/>
      <c r="Z21" s="401"/>
      <c r="AA21" s="401"/>
      <c r="AB21" s="401"/>
      <c r="AC21" s="402"/>
    </row>
    <row r="22" s="71"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BC145"/>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40"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c r="AF5" s="79"/>
      <c r="AG5" s="79"/>
      <c r="AH5" s="79"/>
      <c r="AI5" s="79"/>
      <c r="AJ5" s="79"/>
      <c r="AK5" s="79"/>
      <c r="AL5" s="79"/>
      <c r="AM5" s="79"/>
      <c r="AN5" s="79"/>
    </row>
    <row r="6" spans="1:36"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c r="AF6" s="79"/>
      <c r="AG6" s="79"/>
      <c r="AH6" s="79"/>
      <c r="AI6" s="79"/>
      <c r="AJ6" s="79"/>
    </row>
    <row r="7" spans="1:40" s="71" customFormat="1" ht="31.5" customHeight="1">
      <c r="A7" s="76"/>
      <c r="B7" s="320" t="s">
        <v>194</v>
      </c>
      <c r="C7" s="320"/>
      <c r="D7" s="436" t="s">
        <v>227</v>
      </c>
      <c r="E7" s="437"/>
      <c r="F7" s="437"/>
      <c r="G7" s="437"/>
      <c r="H7" s="437"/>
      <c r="I7" s="437"/>
      <c r="J7" s="437"/>
      <c r="K7" s="437"/>
      <c r="L7" s="437"/>
      <c r="M7" s="437"/>
      <c r="N7" s="437"/>
      <c r="O7" s="437"/>
      <c r="P7" s="437"/>
      <c r="Q7" s="437"/>
      <c r="R7" s="437"/>
      <c r="S7" s="437"/>
      <c r="T7" s="437"/>
      <c r="U7" s="437"/>
      <c r="V7" s="437"/>
      <c r="W7" s="437"/>
      <c r="X7" s="437"/>
      <c r="Y7" s="437"/>
      <c r="Z7" s="437"/>
      <c r="AA7" s="437"/>
      <c r="AB7" s="437"/>
      <c r="AC7" s="438"/>
      <c r="AE7" s="73"/>
      <c r="AI7" s="79"/>
      <c r="AJ7" s="79"/>
      <c r="AK7" s="79"/>
      <c r="AL7" s="79"/>
      <c r="AM7" s="79"/>
      <c r="AN7" s="79"/>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73" t="s">
        <v>245</v>
      </c>
      <c r="F10" s="374"/>
      <c r="G10" s="374"/>
      <c r="H10" s="374"/>
      <c r="I10" s="375"/>
      <c r="J10" s="296" t="s">
        <v>29</v>
      </c>
      <c r="K10" s="227"/>
      <c r="L10" s="84">
        <v>1</v>
      </c>
      <c r="M10" s="305">
        <v>0.60416666666667</v>
      </c>
      <c r="N10" s="306"/>
      <c r="O10" s="306"/>
      <c r="P10" s="307"/>
      <c r="Q10" s="85" t="s">
        <v>1</v>
      </c>
      <c r="R10" s="305">
        <v>0.770833333333338</v>
      </c>
      <c r="S10" s="314"/>
      <c r="T10" s="314"/>
      <c r="U10" s="315"/>
      <c r="V10" s="296" t="s">
        <v>2</v>
      </c>
      <c r="W10" s="227"/>
      <c r="X10" s="227"/>
      <c r="Y10" s="289">
        <f>IF(ISBLANK(シート1!N7),"",シート1!N7)</f>
      </c>
      <c r="Z10" s="290"/>
      <c r="AA10" s="290"/>
      <c r="AB10" s="290"/>
      <c r="AC10" s="291"/>
      <c r="AE10" s="73"/>
    </row>
    <row r="11" spans="2:35" s="71" customFormat="1" ht="18.75" customHeight="1" thickBot="1">
      <c r="B11" s="248"/>
      <c r="C11" s="248"/>
      <c r="D11" s="86">
        <v>2</v>
      </c>
      <c r="E11" s="316" t="s">
        <v>246</v>
      </c>
      <c r="F11" s="317"/>
      <c r="G11" s="317"/>
      <c r="H11" s="317"/>
      <c r="I11" s="318"/>
      <c r="J11" s="296"/>
      <c r="K11" s="227"/>
      <c r="L11" s="84">
        <v>2</v>
      </c>
      <c r="M11" s="299"/>
      <c r="N11" s="300"/>
      <c r="O11" s="300"/>
      <c r="P11" s="301"/>
      <c r="Q11" s="85" t="s">
        <v>1</v>
      </c>
      <c r="R11" s="299"/>
      <c r="S11" s="300"/>
      <c r="T11" s="300"/>
      <c r="U11" s="301"/>
      <c r="V11" s="296"/>
      <c r="W11" s="227"/>
      <c r="X11" s="227"/>
      <c r="Y11" s="292"/>
      <c r="Z11" s="293"/>
      <c r="AA11" s="293"/>
      <c r="AB11" s="293"/>
      <c r="AC11" s="294"/>
      <c r="AD11" s="87"/>
      <c r="AE11" s="87"/>
      <c r="AF11" s="87"/>
      <c r="AG11" s="87"/>
      <c r="AI11" s="73"/>
    </row>
    <row r="12" spans="2:33"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F12" s="71"/>
      <c r="AG12" s="71"/>
    </row>
    <row r="13" spans="2:29" s="71" customFormat="1" ht="18.75" customHeight="1">
      <c r="B13" s="248" t="s">
        <v>3</v>
      </c>
      <c r="C13" s="248"/>
      <c r="D13" s="83">
        <v>1</v>
      </c>
      <c r="E13" s="308" t="s">
        <v>240</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11"/>
      <c r="F14" s="312"/>
      <c r="G14" s="312"/>
      <c r="H14" s="312"/>
      <c r="I14" s="312"/>
      <c r="J14" s="312"/>
      <c r="K14" s="312"/>
      <c r="L14" s="312"/>
      <c r="M14" s="312"/>
      <c r="N14" s="312"/>
      <c r="O14" s="312"/>
      <c r="P14" s="312"/>
      <c r="Q14" s="312"/>
      <c r="R14" s="312"/>
      <c r="S14" s="312"/>
      <c r="T14" s="312"/>
      <c r="U14" s="313"/>
      <c r="V14" s="296"/>
      <c r="W14" s="227"/>
      <c r="X14" s="228"/>
      <c r="Y14" s="292"/>
      <c r="Z14" s="293"/>
      <c r="AA14" s="293"/>
      <c r="AB14" s="293"/>
      <c r="AC14" s="294"/>
    </row>
    <row r="15" spans="2:29" s="71" customFormat="1" ht="14.2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40" s="71" customFormat="1" ht="22.5" customHeight="1">
      <c r="A16" s="73"/>
      <c r="B16" s="264" t="s">
        <v>32</v>
      </c>
      <c r="C16" s="265"/>
      <c r="D16" s="265"/>
      <c r="E16" s="265"/>
      <c r="F16" s="265"/>
      <c r="G16" s="265"/>
      <c r="H16" s="265"/>
      <c r="I16" s="265"/>
      <c r="J16" s="265"/>
      <c r="K16" s="265"/>
      <c r="L16" s="265"/>
      <c r="M16" s="265"/>
      <c r="N16" s="265"/>
      <c r="O16" s="266"/>
      <c r="P16" s="272" t="s">
        <v>168</v>
      </c>
      <c r="Q16" s="273"/>
      <c r="R16" s="274"/>
      <c r="S16" s="272" t="s">
        <v>167</v>
      </c>
      <c r="T16" s="273"/>
      <c r="U16" s="274"/>
      <c r="V16" s="272" t="s">
        <v>174</v>
      </c>
      <c r="W16" s="273"/>
      <c r="X16" s="274"/>
      <c r="Y16" s="286" t="s">
        <v>34</v>
      </c>
      <c r="Z16" s="286"/>
      <c r="AA16" s="286"/>
      <c r="AB16" s="286"/>
      <c r="AC16" s="286"/>
      <c r="AD16" s="73"/>
      <c r="AF16" s="93" t="s">
        <v>12</v>
      </c>
      <c r="AG16" s="93" t="s">
        <v>30</v>
      </c>
      <c r="AH16" s="328"/>
      <c r="AI16" s="330" t="s">
        <v>41</v>
      </c>
      <c r="AJ16" s="331"/>
      <c r="AK16" s="330" t="s">
        <v>33</v>
      </c>
      <c r="AL16" s="331"/>
      <c r="AM16" s="330" t="s">
        <v>40</v>
      </c>
      <c r="AN16" s="331"/>
    </row>
    <row r="17" spans="1:40" s="71" customFormat="1" ht="22.5" customHeight="1" thickBot="1">
      <c r="A17" s="73"/>
      <c r="B17" s="267"/>
      <c r="C17" s="268"/>
      <c r="D17" s="268"/>
      <c r="E17" s="268"/>
      <c r="F17" s="268"/>
      <c r="G17" s="268"/>
      <c r="H17" s="268"/>
      <c r="I17" s="268"/>
      <c r="J17" s="268"/>
      <c r="K17" s="268"/>
      <c r="L17" s="268"/>
      <c r="M17" s="268"/>
      <c r="N17" s="268"/>
      <c r="O17" s="269"/>
      <c r="P17" s="275"/>
      <c r="Q17" s="276"/>
      <c r="R17" s="277"/>
      <c r="S17" s="275"/>
      <c r="T17" s="276"/>
      <c r="U17" s="277"/>
      <c r="V17" s="275"/>
      <c r="W17" s="276"/>
      <c r="X17" s="277"/>
      <c r="Y17" s="286"/>
      <c r="Z17" s="286"/>
      <c r="AA17" s="286"/>
      <c r="AB17" s="286"/>
      <c r="AC17" s="286"/>
      <c r="AD17" s="73"/>
      <c r="AF17" s="94"/>
      <c r="AG17" s="95" t="s">
        <v>31</v>
      </c>
      <c r="AH17" s="329"/>
      <c r="AI17" s="96" t="s">
        <v>42</v>
      </c>
      <c r="AJ17" s="97" t="s">
        <v>43</v>
      </c>
      <c r="AK17" s="96" t="s">
        <v>42</v>
      </c>
      <c r="AL17" s="98" t="s">
        <v>43</v>
      </c>
      <c r="AM17" s="99" t="s">
        <v>155</v>
      </c>
      <c r="AN17" s="98" t="s">
        <v>43</v>
      </c>
    </row>
    <row r="18" spans="1:40" s="71" customFormat="1" ht="30" customHeight="1" thickBot="1">
      <c r="A18" s="73"/>
      <c r="B18" s="284" t="s">
        <v>136</v>
      </c>
      <c r="C18" s="285"/>
      <c r="D18" s="285"/>
      <c r="E18" s="285"/>
      <c r="F18" s="285"/>
      <c r="G18" s="285"/>
      <c r="H18" s="285"/>
      <c r="I18" s="285"/>
      <c r="J18" s="285"/>
      <c r="K18" s="285"/>
      <c r="L18" s="285"/>
      <c r="M18" s="285"/>
      <c r="N18" s="285"/>
      <c r="O18" s="285"/>
      <c r="P18" s="278"/>
      <c r="Q18" s="279"/>
      <c r="R18" s="280"/>
      <c r="S18" s="332"/>
      <c r="T18" s="279"/>
      <c r="U18" s="280"/>
      <c r="V18" s="332"/>
      <c r="W18" s="279"/>
      <c r="X18" s="333"/>
      <c r="Y18" s="334"/>
      <c r="Z18" s="335"/>
      <c r="AA18" s="335"/>
      <c r="AB18" s="335"/>
      <c r="AC18" s="335"/>
      <c r="AD18" s="73"/>
      <c r="AF18" s="93" t="s">
        <v>12</v>
      </c>
      <c r="AG18" s="93" t="s">
        <v>30</v>
      </c>
      <c r="AH18" s="220"/>
      <c r="AI18" s="330" t="s">
        <v>41</v>
      </c>
      <c r="AJ18" s="331"/>
      <c r="AK18" s="330" t="s">
        <v>33</v>
      </c>
      <c r="AL18" s="331"/>
      <c r="AM18" s="330" t="s">
        <v>40</v>
      </c>
      <c r="AN18" s="331"/>
    </row>
    <row r="19" spans="1:55" s="71" customFormat="1" ht="41.25" customHeight="1">
      <c r="A19" s="73"/>
      <c r="B19" s="101" t="s">
        <v>35</v>
      </c>
      <c r="C19" s="344" t="s">
        <v>211</v>
      </c>
      <c r="D19" s="345"/>
      <c r="E19" s="345"/>
      <c r="F19" s="345"/>
      <c r="G19" s="345"/>
      <c r="H19" s="345"/>
      <c r="I19" s="345"/>
      <c r="J19" s="345"/>
      <c r="K19" s="345"/>
      <c r="L19" s="345"/>
      <c r="M19" s="345"/>
      <c r="N19" s="345"/>
      <c r="O19" s="345"/>
      <c r="P19" s="415"/>
      <c r="Q19" s="416"/>
      <c r="R19" s="417"/>
      <c r="S19" s="444"/>
      <c r="T19" s="416"/>
      <c r="U19" s="445"/>
      <c r="V19" s="447"/>
      <c r="W19" s="447"/>
      <c r="X19" s="447"/>
      <c r="Y19" s="449"/>
      <c r="Z19" s="449"/>
      <c r="AA19" s="449"/>
      <c r="AB19" s="449"/>
      <c r="AC19" s="450"/>
      <c r="AD19" s="73"/>
      <c r="AF19" s="102" t="s">
        <v>156</v>
      </c>
      <c r="AG19" s="103">
        <v>0.3333333333333333</v>
      </c>
      <c r="AH19" s="104"/>
      <c r="AI19" s="105"/>
      <c r="AJ19" s="106"/>
      <c r="AK19" s="107"/>
      <c r="AL19" s="108"/>
      <c r="AM19" s="107"/>
      <c r="AN19" s="108"/>
      <c r="AP19" s="218"/>
      <c r="AQ19" s="218"/>
      <c r="AR19" s="218"/>
      <c r="AS19" s="218"/>
      <c r="AT19" s="218"/>
      <c r="AU19" s="218"/>
      <c r="AV19" s="218"/>
      <c r="AW19" s="218"/>
      <c r="AX19" s="218"/>
      <c r="AY19" s="218"/>
      <c r="AZ19" s="218"/>
      <c r="BA19" s="218"/>
      <c r="BB19" s="218"/>
      <c r="BC19" s="218"/>
    </row>
    <row r="20" spans="1:55" s="71" customFormat="1" ht="41.25" customHeight="1">
      <c r="A20" s="73"/>
      <c r="B20" s="101" t="s">
        <v>36</v>
      </c>
      <c r="C20" s="344" t="s">
        <v>205</v>
      </c>
      <c r="D20" s="345"/>
      <c r="E20" s="345"/>
      <c r="F20" s="345"/>
      <c r="G20" s="345"/>
      <c r="H20" s="345"/>
      <c r="I20" s="345"/>
      <c r="J20" s="345"/>
      <c r="K20" s="345"/>
      <c r="L20" s="345"/>
      <c r="M20" s="345"/>
      <c r="N20" s="345"/>
      <c r="O20" s="345"/>
      <c r="P20" s="412"/>
      <c r="Q20" s="413"/>
      <c r="R20" s="414"/>
      <c r="S20" s="458"/>
      <c r="T20" s="413"/>
      <c r="U20" s="459"/>
      <c r="V20" s="460"/>
      <c r="W20" s="460"/>
      <c r="X20" s="460"/>
      <c r="Y20" s="456"/>
      <c r="Z20" s="456"/>
      <c r="AA20" s="456"/>
      <c r="AB20" s="456"/>
      <c r="AC20" s="457"/>
      <c r="AD20" s="73"/>
      <c r="AF20" s="221" t="s">
        <v>157</v>
      </c>
      <c r="AG20" s="103">
        <v>0.3368055555555556</v>
      </c>
      <c r="AH20" s="104">
        <v>4</v>
      </c>
      <c r="AI20" s="105" t="s">
        <v>158</v>
      </c>
      <c r="AJ20" s="106" t="s">
        <v>45</v>
      </c>
      <c r="AK20" s="105" t="s">
        <v>52</v>
      </c>
      <c r="AL20" s="110" t="s">
        <v>53</v>
      </c>
      <c r="AM20" s="105" t="s">
        <v>54</v>
      </c>
      <c r="AN20" s="110" t="s">
        <v>55</v>
      </c>
      <c r="AP20" s="218"/>
      <c r="AQ20" s="218"/>
      <c r="AR20" s="218"/>
      <c r="AS20" s="218"/>
      <c r="AT20" s="218"/>
      <c r="AU20" s="218"/>
      <c r="AV20" s="218"/>
      <c r="AW20" s="218"/>
      <c r="AX20" s="218"/>
      <c r="AY20" s="218"/>
      <c r="AZ20" s="218"/>
      <c r="BA20" s="218"/>
      <c r="BB20" s="218"/>
      <c r="BC20" s="218"/>
    </row>
    <row r="21" spans="1:55" s="71" customFormat="1" ht="41.25" customHeight="1">
      <c r="A21" s="73"/>
      <c r="B21" s="101" t="s">
        <v>37</v>
      </c>
      <c r="C21" s="349" t="s">
        <v>232</v>
      </c>
      <c r="D21" s="350"/>
      <c r="E21" s="350"/>
      <c r="F21" s="350"/>
      <c r="G21" s="350"/>
      <c r="H21" s="350"/>
      <c r="I21" s="350"/>
      <c r="J21" s="350"/>
      <c r="K21" s="350"/>
      <c r="L21" s="350"/>
      <c r="M21" s="350"/>
      <c r="N21" s="350"/>
      <c r="O21" s="350"/>
      <c r="P21" s="412"/>
      <c r="Q21" s="413"/>
      <c r="R21" s="414"/>
      <c r="S21" s="458"/>
      <c r="T21" s="413"/>
      <c r="U21" s="459"/>
      <c r="V21" s="460"/>
      <c r="W21" s="460"/>
      <c r="X21" s="460"/>
      <c r="Y21" s="456"/>
      <c r="Z21" s="456"/>
      <c r="AA21" s="456"/>
      <c r="AB21" s="456"/>
      <c r="AC21" s="457"/>
      <c r="AD21" s="73"/>
      <c r="AF21" s="79"/>
      <c r="AG21" s="103">
        <v>0.340277777777778</v>
      </c>
      <c r="AH21" s="111">
        <v>3</v>
      </c>
      <c r="AI21" s="112" t="s">
        <v>159</v>
      </c>
      <c r="AJ21" s="113" t="s">
        <v>160</v>
      </c>
      <c r="AK21" s="112" t="s">
        <v>56</v>
      </c>
      <c r="AL21" s="114" t="s">
        <v>57</v>
      </c>
      <c r="AM21" s="112" t="s">
        <v>58</v>
      </c>
      <c r="AN21" s="114" t="s">
        <v>59</v>
      </c>
      <c r="AP21" s="218"/>
      <c r="AQ21" s="218"/>
      <c r="AR21" s="218"/>
      <c r="AS21" s="218"/>
      <c r="AT21" s="218"/>
      <c r="AU21" s="218"/>
      <c r="AV21" s="218"/>
      <c r="AW21" s="218"/>
      <c r="AX21" s="218"/>
      <c r="AY21" s="218"/>
      <c r="AZ21" s="218"/>
      <c r="BA21" s="218"/>
      <c r="BB21" s="218"/>
      <c r="BC21" s="218"/>
    </row>
    <row r="22" spans="1:55" s="71" customFormat="1" ht="41.25" customHeight="1">
      <c r="A22" s="73"/>
      <c r="B22" s="101" t="s">
        <v>233</v>
      </c>
      <c r="C22" s="349" t="s">
        <v>212</v>
      </c>
      <c r="D22" s="350"/>
      <c r="E22" s="350"/>
      <c r="F22" s="350"/>
      <c r="G22" s="350"/>
      <c r="H22" s="350"/>
      <c r="I22" s="350"/>
      <c r="J22" s="350"/>
      <c r="K22" s="350"/>
      <c r="L22" s="350"/>
      <c r="M22" s="350"/>
      <c r="N22" s="350"/>
      <c r="O22" s="350"/>
      <c r="P22" s="412"/>
      <c r="Q22" s="413"/>
      <c r="R22" s="414"/>
      <c r="S22" s="458"/>
      <c r="T22" s="413"/>
      <c r="U22" s="459"/>
      <c r="V22" s="460"/>
      <c r="W22" s="460"/>
      <c r="X22" s="460"/>
      <c r="Y22" s="456"/>
      <c r="Z22" s="456"/>
      <c r="AA22" s="456"/>
      <c r="AB22" s="456"/>
      <c r="AC22" s="457"/>
      <c r="AD22" s="73"/>
      <c r="AF22" s="79"/>
      <c r="AG22" s="103">
        <v>0.347222222222222</v>
      </c>
      <c r="AH22" s="225">
        <v>2</v>
      </c>
      <c r="AI22" s="116" t="s">
        <v>162</v>
      </c>
      <c r="AJ22" s="97" t="s">
        <v>160</v>
      </c>
      <c r="AK22" s="116" t="s">
        <v>64</v>
      </c>
      <c r="AL22" s="117" t="s">
        <v>65</v>
      </c>
      <c r="AM22" s="116" t="s">
        <v>66</v>
      </c>
      <c r="AN22" s="117" t="s">
        <v>67</v>
      </c>
      <c r="AP22" s="218"/>
      <c r="AQ22" s="218"/>
      <c r="AR22" s="218"/>
      <c r="AS22" s="218"/>
      <c r="AT22" s="218"/>
      <c r="AU22" s="218"/>
      <c r="AV22" s="218"/>
      <c r="AW22" s="218"/>
      <c r="AX22" s="218"/>
      <c r="AY22" s="218"/>
      <c r="AZ22" s="218"/>
      <c r="BA22" s="218"/>
      <c r="BB22" s="218"/>
      <c r="BC22" s="218"/>
    </row>
    <row r="23" spans="1:40" s="71" customFormat="1" ht="41.25" customHeight="1" thickBot="1">
      <c r="A23" s="73"/>
      <c r="B23" s="101" t="s">
        <v>234</v>
      </c>
      <c r="C23" s="349" t="s">
        <v>210</v>
      </c>
      <c r="D23" s="350"/>
      <c r="E23" s="350"/>
      <c r="F23" s="350"/>
      <c r="G23" s="350"/>
      <c r="H23" s="350"/>
      <c r="I23" s="350"/>
      <c r="J23" s="350"/>
      <c r="K23" s="350"/>
      <c r="L23" s="350"/>
      <c r="M23" s="350"/>
      <c r="N23" s="350"/>
      <c r="O23" s="350"/>
      <c r="P23" s="418"/>
      <c r="Q23" s="419"/>
      <c r="R23" s="420"/>
      <c r="S23" s="461"/>
      <c r="T23" s="419"/>
      <c r="U23" s="462"/>
      <c r="V23" s="435"/>
      <c r="W23" s="435"/>
      <c r="X23" s="435"/>
      <c r="Y23" s="424"/>
      <c r="Z23" s="424"/>
      <c r="AA23" s="424"/>
      <c r="AB23" s="424"/>
      <c r="AC23" s="425"/>
      <c r="AD23" s="73"/>
      <c r="AE23" s="121"/>
      <c r="AF23" s="79"/>
      <c r="AG23" s="103">
        <v>0.354166666666667</v>
      </c>
      <c r="AH23" s="115">
        <v>1</v>
      </c>
      <c r="AI23" s="79"/>
      <c r="AJ23" s="79"/>
      <c r="AK23" s="118"/>
      <c r="AL23" s="79"/>
      <c r="AM23" s="118"/>
      <c r="AN23" s="118"/>
    </row>
    <row r="24" spans="1:40" s="71" customFormat="1" ht="41.25" customHeight="1">
      <c r="A24" s="73"/>
      <c r="B24" s="119"/>
      <c r="C24" s="349"/>
      <c r="D24" s="350"/>
      <c r="E24" s="350"/>
      <c r="F24" s="350"/>
      <c r="G24" s="350"/>
      <c r="H24" s="350"/>
      <c r="I24" s="350"/>
      <c r="J24" s="350"/>
      <c r="K24" s="350"/>
      <c r="L24" s="350"/>
      <c r="M24" s="350"/>
      <c r="N24" s="350"/>
      <c r="O24" s="350"/>
      <c r="P24" s="356"/>
      <c r="Q24" s="356"/>
      <c r="R24" s="356"/>
      <c r="S24" s="359"/>
      <c r="T24" s="360"/>
      <c r="U24" s="360"/>
      <c r="V24" s="361"/>
      <c r="W24" s="362"/>
      <c r="X24" s="362"/>
      <c r="Y24" s="364"/>
      <c r="Z24" s="364"/>
      <c r="AA24" s="364"/>
      <c r="AB24" s="364"/>
      <c r="AC24" s="364"/>
      <c r="AD24" s="73"/>
      <c r="AF24" s="79"/>
      <c r="AG24" s="103">
        <v>0.371527777777778</v>
      </c>
      <c r="AH24" s="118"/>
      <c r="AI24" s="79"/>
      <c r="AJ24" s="79"/>
      <c r="AK24" s="79"/>
      <c r="AL24" s="79"/>
      <c r="AM24" s="79"/>
      <c r="AN24" s="79"/>
    </row>
    <row r="25" spans="1:40" s="71" customFormat="1" ht="41.25" customHeight="1">
      <c r="A25" s="73"/>
      <c r="B25" s="119"/>
      <c r="C25" s="349"/>
      <c r="D25" s="350"/>
      <c r="E25" s="350"/>
      <c r="F25" s="350"/>
      <c r="G25" s="350"/>
      <c r="H25" s="350"/>
      <c r="I25" s="350"/>
      <c r="J25" s="350"/>
      <c r="K25" s="350"/>
      <c r="L25" s="350"/>
      <c r="M25" s="350"/>
      <c r="N25" s="350"/>
      <c r="O25" s="350"/>
      <c r="P25" s="356"/>
      <c r="Q25" s="356"/>
      <c r="R25" s="356"/>
      <c r="S25" s="359"/>
      <c r="T25" s="360"/>
      <c r="U25" s="360"/>
      <c r="V25" s="361"/>
      <c r="W25" s="362"/>
      <c r="X25" s="362"/>
      <c r="Y25" s="364"/>
      <c r="Z25" s="364"/>
      <c r="AA25" s="364"/>
      <c r="AB25" s="364"/>
      <c r="AC25" s="364"/>
      <c r="AD25" s="73"/>
      <c r="AE25" s="121"/>
      <c r="AF25" s="79"/>
      <c r="AG25" s="103">
        <v>0.375</v>
      </c>
      <c r="AH25" s="118"/>
      <c r="AI25" s="79"/>
      <c r="AJ25" s="79"/>
      <c r="AK25" s="79"/>
      <c r="AL25" s="79"/>
      <c r="AM25" s="79"/>
      <c r="AN25" s="79"/>
    </row>
    <row r="26" spans="1:40" s="71" customFormat="1" ht="41.25" customHeight="1">
      <c r="A26" s="73"/>
      <c r="B26" s="119"/>
      <c r="C26" s="349"/>
      <c r="D26" s="350"/>
      <c r="E26" s="350"/>
      <c r="F26" s="350"/>
      <c r="G26" s="350"/>
      <c r="H26" s="350"/>
      <c r="I26" s="350"/>
      <c r="J26" s="350"/>
      <c r="K26" s="350"/>
      <c r="L26" s="350"/>
      <c r="M26" s="350"/>
      <c r="N26" s="350"/>
      <c r="O26" s="350"/>
      <c r="P26" s="356"/>
      <c r="Q26" s="356"/>
      <c r="R26" s="356"/>
      <c r="S26" s="359"/>
      <c r="T26" s="360"/>
      <c r="U26" s="360"/>
      <c r="V26" s="361"/>
      <c r="W26" s="362"/>
      <c r="X26" s="362"/>
      <c r="Y26" s="364"/>
      <c r="Z26" s="364"/>
      <c r="AA26" s="364"/>
      <c r="AB26" s="364"/>
      <c r="AC26" s="364"/>
      <c r="AD26" s="73"/>
      <c r="AE26" s="121"/>
      <c r="AF26" s="79"/>
      <c r="AG26" s="103">
        <v>0.378472222222223</v>
      </c>
      <c r="AH26" s="79"/>
      <c r="AI26" s="79"/>
      <c r="AJ26" s="79"/>
      <c r="AK26" s="79"/>
      <c r="AL26" s="79"/>
      <c r="AM26" s="79"/>
      <c r="AN26" s="79"/>
    </row>
    <row r="27" spans="1:44" s="79" customFormat="1" ht="41.25" customHeight="1">
      <c r="A27" s="73"/>
      <c r="B27" s="219"/>
      <c r="C27" s="365"/>
      <c r="D27" s="366"/>
      <c r="E27" s="366"/>
      <c r="F27" s="366"/>
      <c r="G27" s="366"/>
      <c r="H27" s="366"/>
      <c r="I27" s="366"/>
      <c r="J27" s="366"/>
      <c r="K27" s="366"/>
      <c r="L27" s="366"/>
      <c r="M27" s="366"/>
      <c r="N27" s="366"/>
      <c r="O27" s="366"/>
      <c r="P27" s="367"/>
      <c r="Q27" s="367"/>
      <c r="R27" s="367"/>
      <c r="S27" s="368"/>
      <c r="T27" s="369"/>
      <c r="U27" s="369"/>
      <c r="V27" s="370"/>
      <c r="W27" s="371"/>
      <c r="X27" s="371"/>
      <c r="Y27" s="372"/>
      <c r="Z27" s="372"/>
      <c r="AA27" s="372"/>
      <c r="AB27" s="372"/>
      <c r="AC27" s="372"/>
      <c r="AD27" s="73"/>
      <c r="AE27" s="121"/>
      <c r="AG27" s="103">
        <v>0.381944444444445</v>
      </c>
      <c r="AO27" s="71"/>
      <c r="AP27" s="71"/>
      <c r="AQ27" s="71"/>
      <c r="AR27" s="71"/>
    </row>
    <row r="28" spans="1:40" s="218" customFormat="1" ht="41.25" customHeight="1">
      <c r="A28" s="73"/>
      <c r="B28" s="224"/>
      <c r="C28" s="338"/>
      <c r="D28" s="339"/>
      <c r="E28" s="339"/>
      <c r="F28" s="339"/>
      <c r="G28" s="339"/>
      <c r="H28" s="339"/>
      <c r="I28" s="339"/>
      <c r="J28" s="339"/>
      <c r="K28" s="339"/>
      <c r="L28" s="339"/>
      <c r="M28" s="339"/>
      <c r="N28" s="339"/>
      <c r="O28" s="340"/>
      <c r="P28" s="343"/>
      <c r="Q28" s="341"/>
      <c r="R28" s="341"/>
      <c r="S28" s="341"/>
      <c r="T28" s="341"/>
      <c r="U28" s="342"/>
      <c r="V28" s="341"/>
      <c r="W28" s="341"/>
      <c r="X28" s="341"/>
      <c r="Y28" s="354"/>
      <c r="Z28" s="354"/>
      <c r="AA28" s="354"/>
      <c r="AB28" s="354"/>
      <c r="AC28" s="354"/>
      <c r="AD28" s="73"/>
      <c r="AE28" s="121"/>
      <c r="AF28" s="79"/>
      <c r="AG28" s="103">
        <v>0.381944444444445</v>
      </c>
      <c r="AH28" s="79"/>
      <c r="AI28" s="79"/>
      <c r="AJ28" s="79"/>
      <c r="AK28" s="79"/>
      <c r="AL28" s="79"/>
      <c r="AM28" s="79"/>
      <c r="AN28" s="79"/>
    </row>
    <row r="29" spans="1:40" s="218" customFormat="1" ht="8.25" customHeight="1">
      <c r="A29" s="73"/>
      <c r="B29" s="120"/>
      <c r="C29" s="73"/>
      <c r="D29" s="73"/>
      <c r="E29" s="73"/>
      <c r="F29" s="73"/>
      <c r="G29" s="73"/>
      <c r="H29" s="73"/>
      <c r="I29" s="73"/>
      <c r="J29" s="73"/>
      <c r="K29" s="73"/>
      <c r="L29" s="73"/>
      <c r="M29" s="71"/>
      <c r="N29" s="71"/>
      <c r="O29" s="71"/>
      <c r="P29" s="73"/>
      <c r="Q29" s="73"/>
      <c r="R29" s="73"/>
      <c r="S29" s="73"/>
      <c r="T29" s="73"/>
      <c r="U29" s="73"/>
      <c r="V29" s="73"/>
      <c r="W29" s="73"/>
      <c r="X29" s="73"/>
      <c r="Y29" s="73"/>
      <c r="Z29" s="73"/>
      <c r="AA29" s="73"/>
      <c r="AB29" s="73"/>
      <c r="AC29" s="73"/>
      <c r="AD29" s="73"/>
      <c r="AE29" s="121"/>
      <c r="AF29" s="79"/>
      <c r="AG29" s="103">
        <v>0.385416666666667</v>
      </c>
      <c r="AH29" s="79"/>
      <c r="AI29" s="79"/>
      <c r="AJ29" s="79"/>
      <c r="AK29" s="79"/>
      <c r="AL29" s="79"/>
      <c r="AM29" s="79"/>
      <c r="AN29" s="79"/>
    </row>
    <row r="30" spans="1:40" s="218" customFormat="1" ht="15.75" customHeight="1">
      <c r="A30" s="73"/>
      <c r="B30" s="258" t="s">
        <v>230</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73"/>
      <c r="AE30" s="121"/>
      <c r="AF30" s="79"/>
      <c r="AG30" s="103">
        <v>0.38888888888889</v>
      </c>
      <c r="AH30" s="79"/>
      <c r="AI30" s="79"/>
      <c r="AJ30" s="79"/>
      <c r="AK30" s="79"/>
      <c r="AL30" s="79"/>
      <c r="AM30" s="79"/>
      <c r="AN30" s="79"/>
    </row>
    <row r="31" spans="1:40" s="218" customFormat="1" ht="15.75" customHeight="1">
      <c r="A31" s="73"/>
      <c r="B31" s="261" t="s">
        <v>231</v>
      </c>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3"/>
      <c r="AD31" s="73"/>
      <c r="AE31" s="121"/>
      <c r="AF31" s="79"/>
      <c r="AG31" s="103">
        <v>0.392361111111112</v>
      </c>
      <c r="AH31" s="79"/>
      <c r="AI31" s="79"/>
      <c r="AJ31" s="79"/>
      <c r="AK31" s="79"/>
      <c r="AL31" s="79"/>
      <c r="AM31" s="79"/>
      <c r="AN31" s="79"/>
    </row>
    <row r="32" spans="1:44" s="28" customFormat="1" ht="15.75" customHeight="1">
      <c r="A32" s="5"/>
      <c r="B32" s="120"/>
      <c r="C32" s="73"/>
      <c r="D32" s="73"/>
      <c r="E32" s="73"/>
      <c r="F32" s="73"/>
      <c r="G32" s="73"/>
      <c r="H32" s="73"/>
      <c r="I32" s="73"/>
      <c r="J32" s="73"/>
      <c r="K32" s="73"/>
      <c r="L32" s="73"/>
      <c r="M32" s="79"/>
      <c r="N32" s="79"/>
      <c r="O32" s="79"/>
      <c r="P32" s="73"/>
      <c r="Q32" s="73"/>
      <c r="R32" s="73"/>
      <c r="S32" s="73"/>
      <c r="T32" s="73"/>
      <c r="U32" s="73"/>
      <c r="V32" s="73"/>
      <c r="W32" s="73"/>
      <c r="X32" s="73"/>
      <c r="Y32" s="73"/>
      <c r="Z32" s="73"/>
      <c r="AA32" s="73"/>
      <c r="AB32" s="73"/>
      <c r="AC32" s="73"/>
      <c r="AD32" s="5"/>
      <c r="AE32" s="8"/>
      <c r="AG32" s="24">
        <v>0.399305555555556</v>
      </c>
      <c r="AH32" s="79"/>
      <c r="AO32" s="6"/>
      <c r="AP32" s="6"/>
      <c r="AQ32" s="6"/>
      <c r="AR32" s="6"/>
    </row>
    <row r="33" spans="1:44" s="28" customFormat="1" ht="15.75" customHeight="1">
      <c r="A33" s="5"/>
      <c r="B33" s="120"/>
      <c r="C33" s="73"/>
      <c r="D33" s="73"/>
      <c r="E33" s="73"/>
      <c r="F33" s="73"/>
      <c r="G33" s="73"/>
      <c r="H33" s="73"/>
      <c r="I33" s="73"/>
      <c r="J33" s="73"/>
      <c r="K33" s="73"/>
      <c r="L33" s="73"/>
      <c r="M33" s="79"/>
      <c r="N33" s="79"/>
      <c r="O33" s="79"/>
      <c r="P33" s="73"/>
      <c r="Q33" s="73"/>
      <c r="R33" s="73"/>
      <c r="S33" s="73"/>
      <c r="T33" s="73"/>
      <c r="U33" s="73"/>
      <c r="V33" s="73"/>
      <c r="W33" s="73"/>
      <c r="X33" s="73"/>
      <c r="Y33" s="73"/>
      <c r="Z33" s="73"/>
      <c r="AA33" s="73"/>
      <c r="AB33" s="73"/>
      <c r="AC33" s="73"/>
      <c r="AD33" s="5"/>
      <c r="AE33" s="8"/>
      <c r="AG33" s="24">
        <v>0.402777777777779</v>
      </c>
      <c r="AH33" s="79"/>
      <c r="AO33" s="6"/>
      <c r="AP33" s="6"/>
      <c r="AQ33" s="6"/>
      <c r="AR33" s="6"/>
    </row>
    <row r="34" spans="1:44" s="28" customFormat="1" ht="15.75" customHeight="1">
      <c r="A34" s="5"/>
      <c r="B34" s="120"/>
      <c r="C34" s="73"/>
      <c r="D34" s="73"/>
      <c r="E34" s="73"/>
      <c r="F34" s="73"/>
      <c r="G34" s="73"/>
      <c r="H34" s="73"/>
      <c r="I34" s="73"/>
      <c r="J34" s="73"/>
      <c r="K34" s="73"/>
      <c r="L34" s="73"/>
      <c r="M34" s="79"/>
      <c r="N34" s="79"/>
      <c r="O34" s="79"/>
      <c r="P34" s="73"/>
      <c r="Q34" s="73"/>
      <c r="R34" s="73"/>
      <c r="S34" s="73"/>
      <c r="T34" s="73"/>
      <c r="U34" s="73"/>
      <c r="V34" s="73"/>
      <c r="W34" s="73"/>
      <c r="X34" s="73"/>
      <c r="Y34" s="73"/>
      <c r="Z34" s="73"/>
      <c r="AA34" s="73"/>
      <c r="AB34" s="73"/>
      <c r="AC34" s="73"/>
      <c r="AD34" s="5"/>
      <c r="AE34" s="8"/>
      <c r="AG34" s="24">
        <v>0.406250000000001</v>
      </c>
      <c r="AO34" s="6"/>
      <c r="AP34" s="6"/>
      <c r="AQ34" s="6"/>
      <c r="AR34" s="6"/>
    </row>
    <row r="35" spans="1:44" s="28" customFormat="1" ht="15.75" customHeight="1">
      <c r="A35" s="5"/>
      <c r="B35" s="120"/>
      <c r="C35" s="73"/>
      <c r="D35" s="73"/>
      <c r="E35" s="73"/>
      <c r="F35" s="73"/>
      <c r="G35" s="73"/>
      <c r="H35" s="73"/>
      <c r="I35" s="73"/>
      <c r="J35" s="73"/>
      <c r="K35" s="73"/>
      <c r="L35" s="73"/>
      <c r="M35" s="79"/>
      <c r="N35" s="79"/>
      <c r="O35" s="79"/>
      <c r="P35" s="73"/>
      <c r="Q35" s="73"/>
      <c r="R35" s="73"/>
      <c r="S35" s="73"/>
      <c r="T35" s="73"/>
      <c r="U35" s="73"/>
      <c r="V35" s="73"/>
      <c r="W35" s="73"/>
      <c r="X35" s="73"/>
      <c r="Y35" s="73"/>
      <c r="Z35" s="73"/>
      <c r="AA35" s="73"/>
      <c r="AB35" s="73"/>
      <c r="AC35" s="73"/>
      <c r="AD35" s="5"/>
      <c r="AE35" s="8"/>
      <c r="AG35" s="24">
        <v>0.409722222222223</v>
      </c>
      <c r="AO35" s="6"/>
      <c r="AP35" s="6"/>
      <c r="AQ35" s="6"/>
      <c r="AR35" s="6"/>
    </row>
    <row r="36" spans="1:44" s="28" customFormat="1" ht="15.75" customHeight="1">
      <c r="A36" s="5"/>
      <c r="B36" s="120"/>
      <c r="C36" s="73"/>
      <c r="D36" s="73"/>
      <c r="E36" s="73"/>
      <c r="F36" s="73"/>
      <c r="G36" s="73"/>
      <c r="H36" s="73"/>
      <c r="I36" s="73"/>
      <c r="J36" s="73"/>
      <c r="K36" s="73"/>
      <c r="L36" s="73"/>
      <c r="M36" s="79"/>
      <c r="N36" s="79"/>
      <c r="O36" s="79"/>
      <c r="P36" s="73"/>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120"/>
      <c r="C37" s="73"/>
      <c r="D37" s="73"/>
      <c r="E37" s="73"/>
      <c r="F37" s="73"/>
      <c r="G37" s="73"/>
      <c r="H37" s="73"/>
      <c r="I37" s="73"/>
      <c r="J37" s="73"/>
      <c r="K37" s="73"/>
      <c r="L37" s="73"/>
      <c r="M37" s="79"/>
      <c r="N37" s="79"/>
      <c r="O37" s="79"/>
      <c r="P37" s="73"/>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120"/>
      <c r="C38" s="73"/>
      <c r="D38" s="73"/>
      <c r="E38" s="73"/>
      <c r="F38" s="73"/>
      <c r="G38" s="73"/>
      <c r="H38" s="73"/>
      <c r="I38" s="73"/>
      <c r="J38" s="73"/>
      <c r="K38" s="73"/>
      <c r="L38" s="73"/>
      <c r="M38" s="79"/>
      <c r="N38" s="79"/>
      <c r="O38" s="79"/>
      <c r="P38" s="73"/>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120"/>
      <c r="C39" s="73"/>
      <c r="D39" s="73"/>
      <c r="E39" s="73"/>
      <c r="F39" s="73"/>
      <c r="G39" s="73"/>
      <c r="H39" s="73"/>
      <c r="I39" s="73"/>
      <c r="J39" s="73"/>
      <c r="K39" s="73"/>
      <c r="L39" s="73"/>
      <c r="M39" s="79"/>
      <c r="N39" s="79"/>
      <c r="O39" s="79"/>
      <c r="P39" s="73"/>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120"/>
      <c r="C40" s="73"/>
      <c r="D40" s="73"/>
      <c r="E40" s="73"/>
      <c r="F40" s="73"/>
      <c r="G40" s="73"/>
      <c r="H40" s="73"/>
      <c r="I40" s="73"/>
      <c r="J40" s="73"/>
      <c r="K40" s="73"/>
      <c r="L40" s="73"/>
      <c r="M40" s="79"/>
      <c r="N40" s="79"/>
      <c r="O40" s="79"/>
      <c r="P40" s="73"/>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120"/>
      <c r="C41" s="73"/>
      <c r="D41" s="73"/>
      <c r="E41" s="73"/>
      <c r="F41" s="73"/>
      <c r="G41" s="73"/>
      <c r="H41" s="73"/>
      <c r="I41" s="73"/>
      <c r="J41" s="73"/>
      <c r="K41" s="73"/>
      <c r="L41" s="73"/>
      <c r="M41" s="79"/>
      <c r="N41" s="79"/>
      <c r="O41" s="79"/>
      <c r="P41" s="73"/>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120"/>
      <c r="C42" s="73"/>
      <c r="D42" s="73"/>
      <c r="E42" s="73"/>
      <c r="F42" s="73"/>
      <c r="G42" s="73"/>
      <c r="H42" s="73"/>
      <c r="I42" s="73"/>
      <c r="J42" s="73"/>
      <c r="K42" s="73"/>
      <c r="L42" s="73"/>
      <c r="M42" s="79"/>
      <c r="N42" s="79"/>
      <c r="O42" s="79"/>
      <c r="P42" s="73"/>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89">
    <mergeCell ref="Y28:AC28"/>
    <mergeCell ref="AI18:AJ18"/>
    <mergeCell ref="AK18:AL18"/>
    <mergeCell ref="AM18:AN18"/>
    <mergeCell ref="C23:O23"/>
    <mergeCell ref="P23:R23"/>
    <mergeCell ref="S23:U23"/>
    <mergeCell ref="V23:X23"/>
    <mergeCell ref="P22:R22"/>
    <mergeCell ref="Y23:AC23"/>
    <mergeCell ref="Y22:AC22"/>
    <mergeCell ref="C24:O24"/>
    <mergeCell ref="P24:R24"/>
    <mergeCell ref="S24:U24"/>
    <mergeCell ref="V24:X24"/>
    <mergeCell ref="V22:X22"/>
    <mergeCell ref="C22:O22"/>
    <mergeCell ref="V27:X27"/>
    <mergeCell ref="C27:O27"/>
    <mergeCell ref="P27:R27"/>
    <mergeCell ref="V21:X21"/>
    <mergeCell ref="S26:U26"/>
    <mergeCell ref="V26:X26"/>
    <mergeCell ref="C20:O20"/>
    <mergeCell ref="Y18:AC18"/>
    <mergeCell ref="V18:X18"/>
    <mergeCell ref="Y19:AC19"/>
    <mergeCell ref="Y20:AC20"/>
    <mergeCell ref="C21:O21"/>
    <mergeCell ref="P19:R19"/>
    <mergeCell ref="S19:U19"/>
    <mergeCell ref="V19:X19"/>
    <mergeCell ref="P18:R18"/>
    <mergeCell ref="S18:U18"/>
    <mergeCell ref="S22:U22"/>
    <mergeCell ref="S20:U20"/>
    <mergeCell ref="P20:R20"/>
    <mergeCell ref="V20:X20"/>
    <mergeCell ref="P21:R21"/>
    <mergeCell ref="B18:O18"/>
    <mergeCell ref="C19:O19"/>
    <mergeCell ref="V10:X11"/>
    <mergeCell ref="Y10:AC11"/>
    <mergeCell ref="AI16:AJ16"/>
    <mergeCell ref="R11:U11"/>
    <mergeCell ref="E10:I10"/>
    <mergeCell ref="J10:K11"/>
    <mergeCell ref="P16:R17"/>
    <mergeCell ref="S16:U17"/>
    <mergeCell ref="AK16:AL16"/>
    <mergeCell ref="AM16:AN16"/>
    <mergeCell ref="AH16:AH17"/>
    <mergeCell ref="Y16:AC17"/>
    <mergeCell ref="V13:X14"/>
    <mergeCell ref="S25:U25"/>
    <mergeCell ref="V25:X25"/>
    <mergeCell ref="V16:X17"/>
    <mergeCell ref="Y21:AC21"/>
    <mergeCell ref="S21:U21"/>
    <mergeCell ref="B3:AC3"/>
    <mergeCell ref="B6:C6"/>
    <mergeCell ref="D6:AC6"/>
    <mergeCell ref="B7:C7"/>
    <mergeCell ref="D7:AC7"/>
    <mergeCell ref="B10:C11"/>
    <mergeCell ref="M10:P10"/>
    <mergeCell ref="R10:U10"/>
    <mergeCell ref="E11:I11"/>
    <mergeCell ref="M11:P11"/>
    <mergeCell ref="B13:C14"/>
    <mergeCell ref="E13:U13"/>
    <mergeCell ref="Y13:AC14"/>
    <mergeCell ref="E14:U14"/>
    <mergeCell ref="B31:AC31"/>
    <mergeCell ref="Y25:AC25"/>
    <mergeCell ref="Y24:AC24"/>
    <mergeCell ref="C26:O26"/>
    <mergeCell ref="P26:R26"/>
    <mergeCell ref="B16:O17"/>
    <mergeCell ref="Y26:AC26"/>
    <mergeCell ref="C25:O25"/>
    <mergeCell ref="P25:R25"/>
    <mergeCell ref="B30:AC30"/>
    <mergeCell ref="Y27:AC27"/>
    <mergeCell ref="C28:O28"/>
    <mergeCell ref="P28:R28"/>
    <mergeCell ref="S28:U28"/>
    <mergeCell ref="S27:U27"/>
    <mergeCell ref="V28:X28"/>
  </mergeCells>
  <dataValidations count="3">
    <dataValidation type="list" allowBlank="1" showInputMessage="1" showErrorMessage="1" sqref="S28 P28 V28">
      <formula1>$AH$19:$AH$21</formula1>
    </dataValidation>
    <dataValidation type="list" allowBlank="1" showInputMessage="1" showErrorMessage="1" sqref="M10 M11:P11 R10 R11:U11">
      <formula1>$AG$17:$AG$145</formula1>
    </dataValidation>
    <dataValidation type="list" allowBlank="1" showInputMessage="1" showErrorMessage="1" sqref="S19:S27 V19:V27 P19:P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1" customFormat="1" ht="3" customHeight="1">
      <c r="B2" s="72"/>
      <c r="AE2" s="73"/>
    </row>
    <row r="3" spans="2:31" s="71" customFormat="1" ht="42" customHeight="1">
      <c r="B3" s="226" t="s">
        <v>184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74"/>
      <c r="AE3" s="75"/>
    </row>
    <row r="4" spans="2:31" s="71" customFormat="1" ht="7.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row>
    <row r="5" spans="1:31" s="71" customFormat="1" ht="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8"/>
      <c r="AE5" s="73"/>
    </row>
    <row r="6" spans="1:31" s="71" customFormat="1" ht="18.75" customHeight="1">
      <c r="A6" s="76"/>
      <c r="B6" s="319" t="s">
        <v>27</v>
      </c>
      <c r="C6" s="319"/>
      <c r="D6" s="287" t="s">
        <v>187</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8"/>
      <c r="AE6" s="73"/>
    </row>
    <row r="7" spans="1:31" s="71" customFormat="1" ht="31.5" customHeight="1">
      <c r="A7" s="76"/>
      <c r="B7" s="320" t="s">
        <v>194</v>
      </c>
      <c r="C7" s="320"/>
      <c r="D7" s="436" t="str">
        <f>'シート2-入退院時医療連携'!D7:AC7</f>
        <v>②-4ケアマネジメントにおける実践事例の研究及び発表「入退院時等における医療との連携に関する事例」</v>
      </c>
      <c r="E7" s="436"/>
      <c r="F7" s="436"/>
      <c r="G7" s="436"/>
      <c r="H7" s="436"/>
      <c r="I7" s="436"/>
      <c r="J7" s="436"/>
      <c r="K7" s="436"/>
      <c r="L7" s="436"/>
      <c r="M7" s="436"/>
      <c r="N7" s="436"/>
      <c r="O7" s="436"/>
      <c r="P7" s="436"/>
      <c r="Q7" s="436"/>
      <c r="R7" s="436"/>
      <c r="S7" s="436"/>
      <c r="T7" s="436"/>
      <c r="U7" s="436"/>
      <c r="V7" s="436"/>
      <c r="W7" s="436"/>
      <c r="X7" s="436"/>
      <c r="Y7" s="436"/>
      <c r="Z7" s="436"/>
      <c r="AA7" s="436"/>
      <c r="AB7" s="436"/>
      <c r="AC7" s="455"/>
      <c r="AE7" s="73"/>
    </row>
    <row r="8" spans="1:31" s="71" customFormat="1" ht="7.5" customHeight="1">
      <c r="A8" s="76"/>
      <c r="B8" s="80"/>
      <c r="C8" s="81"/>
      <c r="D8" s="81"/>
      <c r="E8" s="81"/>
      <c r="F8" s="81"/>
      <c r="G8" s="81"/>
      <c r="H8" s="81"/>
      <c r="I8" s="80"/>
      <c r="J8" s="81"/>
      <c r="K8" s="81"/>
      <c r="L8" s="81"/>
      <c r="M8" s="81"/>
      <c r="N8" s="81"/>
      <c r="O8" s="81"/>
      <c r="P8" s="81"/>
      <c r="Q8" s="81"/>
      <c r="R8" s="81"/>
      <c r="S8" s="81"/>
      <c r="T8" s="81"/>
      <c r="U8" s="81"/>
      <c r="V8" s="81"/>
      <c r="W8" s="81"/>
      <c r="X8" s="81"/>
      <c r="Y8" s="81"/>
      <c r="Z8" s="81"/>
      <c r="AA8" s="81"/>
      <c r="AB8" s="81"/>
      <c r="AC8" s="82"/>
      <c r="AE8" s="73"/>
    </row>
    <row r="9" s="71" customFormat="1" ht="7.5" customHeight="1" thickBot="1">
      <c r="AE9" s="73"/>
    </row>
    <row r="10" spans="2:31" s="71" customFormat="1" ht="18.75" customHeight="1">
      <c r="B10" s="248" t="s">
        <v>28</v>
      </c>
      <c r="C10" s="248"/>
      <c r="D10" s="83">
        <v>1</v>
      </c>
      <c r="E10" s="373" t="s">
        <v>245</v>
      </c>
      <c r="F10" s="374"/>
      <c r="G10" s="374"/>
      <c r="H10" s="374"/>
      <c r="I10" s="375"/>
      <c r="J10" s="296" t="s">
        <v>29</v>
      </c>
      <c r="K10" s="227"/>
      <c r="L10" s="84">
        <v>1</v>
      </c>
      <c r="M10" s="376">
        <f>IF(ISBLANK('シート2-入退院時医療連携'!M10),"",'シート2-入退院時医療連携'!M10)</f>
        <v>0.60416666666667</v>
      </c>
      <c r="N10" s="377"/>
      <c r="O10" s="377"/>
      <c r="P10" s="378"/>
      <c r="Q10" s="85" t="s">
        <v>1</v>
      </c>
      <c r="R10" s="376">
        <f>IF(ISBLANK('シート2-入退院時医療連携'!R10),"",'シート2-入退院時医療連携'!R10)</f>
        <v>0.770833333333338</v>
      </c>
      <c r="S10" s="379"/>
      <c r="T10" s="379"/>
      <c r="U10" s="380"/>
      <c r="V10" s="296" t="s">
        <v>2</v>
      </c>
      <c r="W10" s="227"/>
      <c r="X10" s="227"/>
      <c r="Y10" s="289">
        <f>IF(ISBLANK(シート1!N7),"",シート1!N7)</f>
      </c>
      <c r="Z10" s="290"/>
      <c r="AA10" s="290"/>
      <c r="AB10" s="290"/>
      <c r="AC10" s="291"/>
      <c r="AE10" s="73"/>
    </row>
    <row r="11" spans="2:31" s="71" customFormat="1" ht="18.75" customHeight="1" thickBot="1">
      <c r="B11" s="248"/>
      <c r="C11" s="248"/>
      <c r="D11" s="86">
        <v>2</v>
      </c>
      <c r="E11" s="381" t="s">
        <v>246</v>
      </c>
      <c r="F11" s="382"/>
      <c r="G11" s="382"/>
      <c r="H11" s="382"/>
      <c r="I11" s="383"/>
      <c r="J11" s="296"/>
      <c r="K11" s="227"/>
      <c r="L11" s="84">
        <v>2</v>
      </c>
      <c r="M11" s="384">
        <f>IF(ISBLANK('シート2-入退院時医療連携'!M11),"",'シート2-入退院時医療連携'!M11)</f>
      </c>
      <c r="N11" s="385"/>
      <c r="O11" s="385"/>
      <c r="P11" s="386"/>
      <c r="Q11" s="85" t="s">
        <v>1</v>
      </c>
      <c r="R11" s="384">
        <f>IF(ISBLANK('シート2-入退院時医療連携'!R11),"",'シート2-入退院時医療連携'!R11)</f>
      </c>
      <c r="S11" s="385"/>
      <c r="T11" s="385"/>
      <c r="U11" s="386"/>
      <c r="V11" s="296"/>
      <c r="W11" s="227"/>
      <c r="X11" s="227"/>
      <c r="Y11" s="292"/>
      <c r="Z11" s="293"/>
      <c r="AA11" s="293"/>
      <c r="AB11" s="293"/>
      <c r="AC11" s="294"/>
      <c r="AD11" s="87"/>
      <c r="AE11" s="87"/>
    </row>
    <row r="12" spans="2:38" s="88" customFormat="1" ht="3.75" customHeight="1" thickBot="1">
      <c r="B12" s="89"/>
      <c r="C12" s="89"/>
      <c r="D12" s="90"/>
      <c r="E12" s="89"/>
      <c r="F12" s="89"/>
      <c r="G12" s="89"/>
      <c r="H12" s="89"/>
      <c r="I12" s="91"/>
      <c r="J12" s="90"/>
      <c r="K12" s="90"/>
      <c r="L12" s="89"/>
      <c r="M12" s="89"/>
      <c r="N12" s="89"/>
      <c r="O12" s="90"/>
      <c r="P12" s="90"/>
      <c r="Q12" s="90"/>
      <c r="R12" s="90"/>
      <c r="S12" s="89"/>
      <c r="T12" s="89"/>
      <c r="U12" s="89"/>
      <c r="V12" s="89"/>
      <c r="W12" s="89"/>
      <c r="X12" s="89"/>
      <c r="Y12" s="89"/>
      <c r="Z12" s="89"/>
      <c r="AA12" s="92"/>
      <c r="AB12" s="90"/>
      <c r="AC12" s="90"/>
      <c r="AG12" s="71"/>
      <c r="AH12" s="71"/>
      <c r="AL12" s="71"/>
    </row>
    <row r="13" spans="2:29" s="71" customFormat="1" ht="18.75" customHeight="1">
      <c r="B13" s="248" t="s">
        <v>3</v>
      </c>
      <c r="C13" s="248"/>
      <c r="D13" s="83">
        <v>1</v>
      </c>
      <c r="E13" s="308" t="s">
        <v>240</v>
      </c>
      <c r="F13" s="309"/>
      <c r="G13" s="309"/>
      <c r="H13" s="309"/>
      <c r="I13" s="309"/>
      <c r="J13" s="309"/>
      <c r="K13" s="309"/>
      <c r="L13" s="309"/>
      <c r="M13" s="309"/>
      <c r="N13" s="309"/>
      <c r="O13" s="309"/>
      <c r="P13" s="309"/>
      <c r="Q13" s="309"/>
      <c r="R13" s="309"/>
      <c r="S13" s="309"/>
      <c r="T13" s="309"/>
      <c r="U13" s="310"/>
      <c r="V13" s="295" t="s">
        <v>237</v>
      </c>
      <c r="W13" s="227"/>
      <c r="X13" s="228"/>
      <c r="Y13" s="289">
        <f>IF(ISBLANK(シート1!N9),"",シート1!N9)</f>
      </c>
      <c r="Z13" s="290"/>
      <c r="AA13" s="290"/>
      <c r="AB13" s="290"/>
      <c r="AC13" s="291"/>
    </row>
    <row r="14" spans="2:29" s="71" customFormat="1" ht="18.75" customHeight="1" thickBot="1">
      <c r="B14" s="248"/>
      <c r="C14" s="248"/>
      <c r="D14" s="86">
        <v>2</v>
      </c>
      <c r="E14" s="390">
        <f>IF(ISBLANK('シート2-入退院時医療連携'!E14),"",'シート2-入退院時医療連携'!E14)</f>
      </c>
      <c r="F14" s="391"/>
      <c r="G14" s="391"/>
      <c r="H14" s="391"/>
      <c r="I14" s="391"/>
      <c r="J14" s="391"/>
      <c r="K14" s="391"/>
      <c r="L14" s="391"/>
      <c r="M14" s="391"/>
      <c r="N14" s="391"/>
      <c r="O14" s="391"/>
      <c r="P14" s="391"/>
      <c r="Q14" s="391"/>
      <c r="R14" s="391"/>
      <c r="S14" s="391"/>
      <c r="T14" s="391"/>
      <c r="U14" s="392"/>
      <c r="V14" s="296"/>
      <c r="W14" s="227"/>
      <c r="X14" s="228"/>
      <c r="Y14" s="292"/>
      <c r="Z14" s="293"/>
      <c r="AA14" s="293"/>
      <c r="AB14" s="293"/>
      <c r="AC14" s="294"/>
    </row>
    <row r="15" spans="2:29" s="71" customFormat="1" ht="13.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2:29" s="71" customFormat="1" ht="13.5" customHeight="1">
      <c r="B16" s="264" t="s">
        <v>32</v>
      </c>
      <c r="C16" s="265"/>
      <c r="D16" s="265"/>
      <c r="E16" s="265"/>
      <c r="F16" s="265"/>
      <c r="G16" s="265"/>
      <c r="H16" s="265"/>
      <c r="I16" s="265"/>
      <c r="J16" s="265" t="s">
        <v>113</v>
      </c>
      <c r="K16" s="265"/>
      <c r="L16" s="265"/>
      <c r="M16" s="265"/>
      <c r="N16" s="265"/>
      <c r="O16" s="265"/>
      <c r="P16" s="265"/>
      <c r="Q16" s="265"/>
      <c r="R16" s="265"/>
      <c r="S16" s="265"/>
      <c r="T16" s="265"/>
      <c r="U16" s="265"/>
      <c r="V16" s="265"/>
      <c r="W16" s="265"/>
      <c r="X16" s="265"/>
      <c r="Y16" s="265"/>
      <c r="Z16" s="265"/>
      <c r="AA16" s="265"/>
      <c r="AB16" s="265"/>
      <c r="AC16" s="266"/>
    </row>
    <row r="17" spans="2:29" s="71" customFormat="1" ht="14.25" thickBot="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5"/>
    </row>
    <row r="18" spans="2:29" s="71" customFormat="1" ht="129.75" customHeight="1">
      <c r="B18" s="145" t="s">
        <v>70</v>
      </c>
      <c r="C18" s="406" t="s">
        <v>115</v>
      </c>
      <c r="D18" s="406"/>
      <c r="E18" s="406"/>
      <c r="F18" s="406"/>
      <c r="G18" s="406"/>
      <c r="H18" s="406"/>
      <c r="I18" s="407"/>
      <c r="J18" s="408"/>
      <c r="K18" s="409"/>
      <c r="L18" s="409"/>
      <c r="M18" s="409"/>
      <c r="N18" s="409"/>
      <c r="O18" s="409"/>
      <c r="P18" s="409"/>
      <c r="Q18" s="409"/>
      <c r="R18" s="409"/>
      <c r="S18" s="409"/>
      <c r="T18" s="409"/>
      <c r="U18" s="409"/>
      <c r="V18" s="409"/>
      <c r="W18" s="409"/>
      <c r="X18" s="409"/>
      <c r="Y18" s="409"/>
      <c r="Z18" s="409"/>
      <c r="AA18" s="409"/>
      <c r="AB18" s="409"/>
      <c r="AC18" s="410"/>
    </row>
    <row r="19" spans="2:29" s="71" customFormat="1" ht="129.75" customHeight="1">
      <c r="B19" s="146" t="s">
        <v>124</v>
      </c>
      <c r="C19" s="393" t="s">
        <v>114</v>
      </c>
      <c r="D19" s="393"/>
      <c r="E19" s="393"/>
      <c r="F19" s="393"/>
      <c r="G19" s="393"/>
      <c r="H19" s="393"/>
      <c r="I19" s="394"/>
      <c r="J19" s="395"/>
      <c r="K19" s="396"/>
      <c r="L19" s="396"/>
      <c r="M19" s="396"/>
      <c r="N19" s="396"/>
      <c r="O19" s="396"/>
      <c r="P19" s="396"/>
      <c r="Q19" s="396"/>
      <c r="R19" s="396"/>
      <c r="S19" s="396"/>
      <c r="T19" s="396"/>
      <c r="U19" s="396"/>
      <c r="V19" s="396"/>
      <c r="W19" s="396"/>
      <c r="X19" s="396"/>
      <c r="Y19" s="396"/>
      <c r="Z19" s="396"/>
      <c r="AA19" s="396"/>
      <c r="AB19" s="396"/>
      <c r="AC19" s="397"/>
    </row>
    <row r="20" spans="2:29" s="71" customFormat="1" ht="129.75" customHeight="1">
      <c r="B20" s="146" t="s">
        <v>125</v>
      </c>
      <c r="C20" s="393" t="s">
        <v>195</v>
      </c>
      <c r="D20" s="393"/>
      <c r="E20" s="393"/>
      <c r="F20" s="393"/>
      <c r="G20" s="393"/>
      <c r="H20" s="393"/>
      <c r="I20" s="394"/>
      <c r="J20" s="395"/>
      <c r="K20" s="396"/>
      <c r="L20" s="396"/>
      <c r="M20" s="396"/>
      <c r="N20" s="396"/>
      <c r="O20" s="396"/>
      <c r="P20" s="396"/>
      <c r="Q20" s="396"/>
      <c r="R20" s="396"/>
      <c r="S20" s="396"/>
      <c r="T20" s="396"/>
      <c r="U20" s="396"/>
      <c r="V20" s="396"/>
      <c r="W20" s="396"/>
      <c r="X20" s="396"/>
      <c r="Y20" s="396"/>
      <c r="Z20" s="396"/>
      <c r="AA20" s="396"/>
      <c r="AB20" s="396"/>
      <c r="AC20" s="397"/>
    </row>
    <row r="21" spans="2:29" s="71" customFormat="1" ht="129.75" customHeight="1" thickBot="1">
      <c r="B21" s="147" t="s">
        <v>164</v>
      </c>
      <c r="C21" s="398" t="s">
        <v>196</v>
      </c>
      <c r="D21" s="398"/>
      <c r="E21" s="398"/>
      <c r="F21" s="398"/>
      <c r="G21" s="398"/>
      <c r="H21" s="398"/>
      <c r="I21" s="399"/>
      <c r="J21" s="400"/>
      <c r="K21" s="401"/>
      <c r="L21" s="401"/>
      <c r="M21" s="401"/>
      <c r="N21" s="401"/>
      <c r="O21" s="401"/>
      <c r="P21" s="401"/>
      <c r="Q21" s="401"/>
      <c r="R21" s="401"/>
      <c r="S21" s="401"/>
      <c r="T21" s="401"/>
      <c r="U21" s="401"/>
      <c r="V21" s="401"/>
      <c r="W21" s="401"/>
      <c r="X21" s="401"/>
      <c r="Y21" s="401"/>
      <c r="Z21" s="401"/>
      <c r="AA21" s="401"/>
      <c r="AB21" s="401"/>
      <c r="AC21" s="402"/>
    </row>
    <row r="22" s="71"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2017-09-06T03:20:31Z</dcterms:modified>
  <cp:category/>
  <cp:version/>
  <cp:contentType/>
  <cp:contentStatus/>
</cp:coreProperties>
</file>